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C:\Users\Amanda\Documents\New Employee Forms\"/>
    </mc:Choice>
  </mc:AlternateContent>
  <xr:revisionPtr revIDLastSave="0" documentId="8_{7DC9BC19-EC56-4960-A5CE-2BB75474D716}" xr6:coauthVersionLast="44" xr6:coauthVersionMax="44" xr10:uidLastSave="{00000000-0000-0000-0000-000000000000}"/>
  <bookViews>
    <workbookView xWindow="-110" yWindow="-110" windowWidth="19420" windowHeight="10420" xr2:uid="{4F3298CB-FC60-4BAE-989E-F752BF705DF8}"/>
  </bookViews>
  <sheets>
    <sheet name="TimeSheet Rounded" sheetId="1" r:id="rId1"/>
  </sheets>
  <definedNames>
    <definedName name="_xlnm.Print_Area" localSheetId="0">'TimeSheet Rounded'!$A$1:$N$45</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L21" i="1" l="1"/>
  <c r="I20" i="1"/>
  <c r="I19" i="1"/>
  <c r="I18" i="1"/>
  <c r="I17" i="1"/>
  <c r="I16" i="1"/>
  <c r="I15" i="1"/>
  <c r="I14" i="1"/>
  <c r="U13" i="1"/>
  <c r="P13" i="1"/>
  <c r="P14" i="1" s="1"/>
  <c r="I13" i="1"/>
  <c r="K13" i="1" s="1"/>
  <c r="C13" i="1"/>
  <c r="C14" i="1" s="1"/>
  <c r="C15" i="1" s="1"/>
  <c r="C16" i="1" s="1"/>
  <c r="C17" i="1" s="1"/>
  <c r="C18" i="1" s="1"/>
  <c r="C19" i="1" s="1"/>
  <c r="C20" i="1" s="1"/>
  <c r="D8" i="1"/>
  <c r="D7" i="1"/>
  <c r="D5" i="1"/>
  <c r="P23" i="1" l="1"/>
  <c r="S21" i="1"/>
  <c r="V20" i="1"/>
  <c r="R20" i="1"/>
  <c r="U19" i="1"/>
  <c r="Q19" i="1"/>
  <c r="T18" i="1"/>
  <c r="P18" i="1"/>
  <c r="S17" i="1"/>
  <c r="V16" i="1"/>
  <c r="R16" i="1"/>
  <c r="U2" i="1"/>
  <c r="V21" i="1"/>
  <c r="R21" i="1"/>
  <c r="U20" i="1"/>
  <c r="Q20" i="1"/>
  <c r="T19" i="1"/>
  <c r="P19" i="1"/>
  <c r="S18" i="1"/>
  <c r="V17" i="1"/>
  <c r="R17" i="1"/>
  <c r="U16" i="1"/>
  <c r="Q16" i="1"/>
  <c r="U21" i="1"/>
  <c r="Q21" i="1"/>
  <c r="T20" i="1"/>
  <c r="P20" i="1"/>
  <c r="S19" i="1"/>
  <c r="V18" i="1"/>
  <c r="R18" i="1"/>
  <c r="U17" i="1"/>
  <c r="Q17" i="1"/>
  <c r="T16" i="1"/>
  <c r="P16" i="1"/>
  <c r="U23" i="1"/>
  <c r="T21" i="1"/>
  <c r="P21" i="1"/>
  <c r="S20" i="1"/>
  <c r="V19" i="1"/>
  <c r="R19" i="1"/>
  <c r="U18" i="1"/>
  <c r="Q18" i="1"/>
  <c r="T17" i="1"/>
  <c r="P17" i="1"/>
  <c r="S16" i="1"/>
  <c r="P2" i="1"/>
  <c r="J13" i="1"/>
  <c r="I21" i="1"/>
  <c r="P3" i="1" l="1"/>
  <c r="V10" i="1" s="1"/>
  <c r="K14" i="1"/>
  <c r="U8" i="1"/>
  <c r="U6" i="1"/>
  <c r="P5" i="1"/>
  <c r="R10" i="1"/>
  <c r="U9" i="1"/>
  <c r="Q9" i="1"/>
  <c r="P8" i="1"/>
  <c r="T7" i="1"/>
  <c r="P7" i="1"/>
  <c r="P6" i="1"/>
  <c r="S5" i="1"/>
  <c r="R5" i="1"/>
  <c r="P10" i="1"/>
  <c r="S9" i="1"/>
  <c r="V8" i="1"/>
  <c r="V7" i="1"/>
  <c r="R7" i="1"/>
  <c r="V6" i="1"/>
  <c r="U5" i="1"/>
  <c r="Q5" i="1"/>
  <c r="S10" i="1"/>
  <c r="U7" i="1"/>
  <c r="T5" i="1"/>
  <c r="U10" i="1"/>
  <c r="T9" i="1"/>
  <c r="P9" i="1"/>
  <c r="S8" i="1"/>
  <c r="S6" i="1"/>
  <c r="V5" i="1"/>
  <c r="V9" i="1"/>
  <c r="Q7" i="1"/>
  <c r="Q6" i="1"/>
  <c r="P24" i="1"/>
  <c r="Q8" i="1" l="1"/>
  <c r="S7" i="1"/>
  <c r="Q10" i="1"/>
  <c r="R9" i="1"/>
  <c r="R6" i="1"/>
  <c r="R8" i="1"/>
  <c r="T10" i="1"/>
  <c r="T6" i="1"/>
  <c r="T8" i="1"/>
  <c r="V31" i="1"/>
  <c r="R31" i="1"/>
  <c r="U30" i="1"/>
  <c r="Q30" i="1"/>
  <c r="T29" i="1"/>
  <c r="P29" i="1"/>
  <c r="S28" i="1"/>
  <c r="V27" i="1"/>
  <c r="R27" i="1"/>
  <c r="U26" i="1"/>
  <c r="Q26" i="1"/>
  <c r="U31" i="1"/>
  <c r="Q31" i="1"/>
  <c r="T30" i="1"/>
  <c r="P30" i="1"/>
  <c r="S29" i="1"/>
  <c r="V28" i="1"/>
  <c r="R28" i="1"/>
  <c r="U27" i="1"/>
  <c r="Q27" i="1"/>
  <c r="T26" i="1"/>
  <c r="P26" i="1"/>
  <c r="T31" i="1"/>
  <c r="P31" i="1"/>
  <c r="S30" i="1"/>
  <c r="V29" i="1"/>
  <c r="R29" i="1"/>
  <c r="U28" i="1"/>
  <c r="Q28" i="1"/>
  <c r="T27" i="1"/>
  <c r="P27" i="1"/>
  <c r="S26" i="1"/>
  <c r="S31" i="1"/>
  <c r="V30" i="1"/>
  <c r="R30" i="1"/>
  <c r="U29" i="1"/>
  <c r="Q29" i="1"/>
  <c r="T28" i="1"/>
  <c r="P28" i="1"/>
  <c r="S27" i="1"/>
  <c r="V26" i="1"/>
  <c r="R26" i="1"/>
  <c r="J14" i="1"/>
  <c r="K15" i="1" l="1"/>
  <c r="J15" i="1" l="1"/>
  <c r="K16" i="1" l="1"/>
  <c r="J16" i="1" l="1"/>
  <c r="K17" i="1" l="1"/>
  <c r="J17" i="1" s="1"/>
  <c r="K18" i="1" l="1"/>
  <c r="J18" i="1" s="1"/>
  <c r="K19" i="1" s="1"/>
  <c r="J19" i="1" s="1"/>
  <c r="K20" i="1" s="1"/>
  <c r="J20" i="1" l="1"/>
  <c r="J21" i="1" s="1"/>
  <c r="K21" i="1"/>
</calcChain>
</file>

<file path=xl/sharedStrings.xml><?xml version="1.0" encoding="utf-8"?>
<sst xmlns="http://schemas.openxmlformats.org/spreadsheetml/2006/main" count="81" uniqueCount="60">
  <si>
    <t>Dagen Personnel EMPLOYEE TIMESHEET      *9/80* Schedule</t>
  </si>
  <si>
    <t>Month:</t>
  </si>
  <si>
    <t>EMPLOYEE NAME:</t>
  </si>
  <si>
    <t xml:space="preserve">Employee Phone #: </t>
  </si>
  <si>
    <t>PAY PERIOD BEGINNING FRIDAY:</t>
  </si>
  <si>
    <t>Client Company:</t>
  </si>
  <si>
    <t>Su</t>
  </si>
  <si>
    <t>M</t>
  </si>
  <si>
    <t>Tu</t>
  </si>
  <si>
    <t>W</t>
  </si>
  <si>
    <t>Th</t>
  </si>
  <si>
    <t>F</t>
  </si>
  <si>
    <t>Sa</t>
  </si>
  <si>
    <t>PAY PERIOD ENDING FRIDAY:</t>
  </si>
  <si>
    <t>Dagen Personnel</t>
  </si>
  <si>
    <t>payroll@dagenpersonnel.com</t>
  </si>
  <si>
    <t>FRIDAY SCHEDULE START:</t>
  </si>
  <si>
    <t>281-415-6545</t>
  </si>
  <si>
    <t>FRIDAY SCHEDULE END:</t>
  </si>
  <si>
    <t>FRIDAY DAY DIVIDE:</t>
  </si>
  <si>
    <t>Work Period</t>
  </si>
  <si>
    <t>Lunch</t>
  </si>
  <si>
    <t>Hours worked this week</t>
  </si>
  <si>
    <t>Explain any time off</t>
  </si>
  <si>
    <t>Day</t>
  </si>
  <si>
    <t>Date</t>
  </si>
  <si>
    <t>Time In</t>
  </si>
  <si>
    <t>Time Out</t>
  </si>
  <si>
    <t>Total Hours</t>
  </si>
  <si>
    <t>Regular Hours</t>
  </si>
  <si>
    <t>Overtime Hours</t>
  </si>
  <si>
    <t>Other Hours</t>
  </si>
  <si>
    <t>Friday   PM</t>
  </si>
  <si>
    <t>Saturday</t>
  </si>
  <si>
    <t>Sunday</t>
  </si>
  <si>
    <t>Monday</t>
  </si>
  <si>
    <t>Tuesday</t>
  </si>
  <si>
    <t>Wednesday</t>
  </si>
  <si>
    <t>Thursday</t>
  </si>
  <si>
    <t>Friday   AM</t>
  </si>
  <si>
    <t>Employee Instructions</t>
  </si>
  <si>
    <r>
      <rPr>
        <b/>
        <sz val="14"/>
        <color theme="1"/>
        <rFont val="Calibri"/>
        <family val="2"/>
        <scheme val="minor"/>
      </rPr>
      <t>-</t>
    </r>
    <r>
      <rPr>
        <b/>
        <sz val="11"/>
        <color theme="1"/>
        <rFont val="Calibri"/>
        <family val="2"/>
        <scheme val="minor"/>
      </rPr>
      <t xml:space="preserve"> Enter in the start and end hours using a format of HH:MM AM(or PM); the timesheet will automatically calculate overtime after 40 hours in a workweek.</t>
    </r>
  </si>
  <si>
    <r>
      <rPr>
        <b/>
        <sz val="14"/>
        <color theme="1"/>
        <rFont val="Calibri"/>
        <family val="2"/>
        <scheme val="minor"/>
      </rPr>
      <t>-</t>
    </r>
    <r>
      <rPr>
        <b/>
        <sz val="11"/>
        <color theme="1"/>
        <rFont val="Calibri"/>
        <family val="2"/>
        <scheme val="minor"/>
      </rPr>
      <t xml:space="preserve"> Email approved timesheet no later than 12:00 noon CST on Mondays to payroll@dagenpersonnel.com</t>
    </r>
  </si>
  <si>
    <r>
      <rPr>
        <b/>
        <sz val="14"/>
        <color theme="1"/>
        <rFont val="Calibri"/>
        <family val="2"/>
        <scheme val="minor"/>
      </rPr>
      <t>-</t>
    </r>
    <r>
      <rPr>
        <b/>
        <sz val="11"/>
        <color theme="1"/>
        <rFont val="Calibri"/>
        <family val="2"/>
        <scheme val="minor"/>
      </rPr>
      <t xml:space="preserve"> Failure to get your timesheet in on time may result in a delay in your paycheck.</t>
    </r>
  </si>
  <si>
    <r>
      <rPr>
        <b/>
        <sz val="14"/>
        <color theme="1"/>
        <rFont val="Calibri"/>
        <family val="2"/>
        <scheme val="minor"/>
      </rPr>
      <t>-</t>
    </r>
    <r>
      <rPr>
        <b/>
        <sz val="10.5"/>
        <color theme="1"/>
        <rFont val="Calibri"/>
        <family val="2"/>
        <scheme val="minor"/>
      </rPr>
      <t xml:space="preserve"> The 9/80 Alternate Work Week Schedule (AWWS), must start at the end of your fourth hour of work on your 8-hour day and end at the corresponding time on your regular day off (RDO). For example, if the 8-hour day begins at 6:00 a.m., the workweek will start at 10:00 a.m. that day and end at 10:00 a.m. on the RDO. The designated start and end times may not be altered. This requirement is for purposes of establishing your 40-hour workweek and computing any overtime compensation due under the provisions of the Fair Labor Standards Act (FLSA). By signing below, you agree to permanently maintain your selected AWWS as set forth in this agreement and corresponding AWWS calendar. </t>
    </r>
  </si>
  <si>
    <t>Supervisor Certification</t>
  </si>
  <si>
    <t>1.Regular and Overtime hours are correct.</t>
  </si>
  <si>
    <t>2.Client company signature indicates that the hours are accepted as time completed by the employee</t>
  </si>
  <si>
    <t>Employee Certification</t>
  </si>
  <si>
    <t>Overtime After</t>
  </si>
  <si>
    <t>Hrs</t>
  </si>
  <si>
    <t>1. Employee agrees and acknowledges the information is correct</t>
  </si>
  <si>
    <t>2. All Hours are rounded off to the nearest quarter hour</t>
  </si>
  <si>
    <t>Check Payment Preference</t>
  </si>
  <si>
    <t>Supervisor Signature</t>
  </si>
  <si>
    <t>Electronic Deposit</t>
  </si>
  <si>
    <t>Mail Check</t>
  </si>
  <si>
    <t>Assignment Complete</t>
  </si>
  <si>
    <t>Employee Signature</t>
  </si>
  <si>
    <t>Print Name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</si>
</sst>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mmmm\ yyyy"/>
    <numFmt numFmtId="165" formatCode="d"/>
    <numFmt numFmtId="166" formatCode="[$-409]h:mm\ AM/PM;@"/>
  </numFmts>
  <fonts count="18" x14ac:knownFonts="1">
    <font>
      <sz val="11"/>
      <color theme="1"/>
      <name val="Calibri"/>
      <family val="2"/>
      <scheme val="minor"/>
    </font>
    <font>
      <sz val="11"/>
      <color theme="1"/>
      <name val="Calibri"/>
      <family val="2"/>
      <scheme val="minor"/>
    </font>
    <font>
      <b/>
      <sz val="11"/>
      <color theme="1"/>
      <name val="Calibri"/>
      <family val="2"/>
      <scheme val="minor"/>
    </font>
    <font>
      <u/>
      <sz val="11"/>
      <color theme="10"/>
      <name val="Calibri"/>
      <family val="2"/>
      <scheme val="minor"/>
    </font>
    <font>
      <sz val="18"/>
      <color theme="1"/>
      <name val="Calibri"/>
      <family val="2"/>
      <scheme val="minor"/>
    </font>
    <font>
      <b/>
      <sz val="18"/>
      <color theme="1"/>
      <name val="Calibri"/>
      <family val="2"/>
      <scheme val="minor"/>
    </font>
    <font>
      <sz val="11"/>
      <color theme="8" tint="0.59999389629810485"/>
      <name val="Calibri"/>
      <family val="2"/>
      <scheme val="minor"/>
    </font>
    <font>
      <b/>
      <sz val="14"/>
      <color theme="1"/>
      <name val="Calibri"/>
      <family val="2"/>
      <scheme val="minor"/>
    </font>
    <font>
      <sz val="10"/>
      <name val="Trebuchet MS"/>
      <family val="2"/>
    </font>
    <font>
      <b/>
      <sz val="12"/>
      <color theme="1"/>
      <name val="Calibri"/>
      <family val="2"/>
      <scheme val="minor"/>
    </font>
    <font>
      <b/>
      <sz val="12"/>
      <color rgb="FFFFFFFF"/>
      <name val="Trebuchet MS"/>
      <family val="2"/>
    </font>
    <font>
      <u/>
      <sz val="11"/>
      <color theme="1"/>
      <name val="Calibri"/>
      <family val="2"/>
      <scheme val="minor"/>
    </font>
    <font>
      <b/>
      <sz val="11"/>
      <name val="Calibri"/>
      <family val="2"/>
      <scheme val="minor"/>
    </font>
    <font>
      <b/>
      <sz val="10"/>
      <color theme="1"/>
      <name val="Calibri"/>
      <family val="2"/>
      <scheme val="minor"/>
    </font>
    <font>
      <b/>
      <sz val="10"/>
      <color rgb="FFFF0000"/>
      <name val="Calibri"/>
      <family val="2"/>
      <scheme val="minor"/>
    </font>
    <font>
      <b/>
      <sz val="12"/>
      <color rgb="FFFF0000"/>
      <name val="Calibri"/>
      <family val="2"/>
      <scheme val="minor"/>
    </font>
    <font>
      <b/>
      <sz val="10.5"/>
      <color theme="1"/>
      <name val="Calibri"/>
      <family val="2"/>
      <scheme val="minor"/>
    </font>
    <font>
      <sz val="10"/>
      <color theme="1"/>
      <name val="Calibri"/>
      <family val="2"/>
      <scheme val="minor"/>
    </font>
  </fonts>
  <fills count="12">
    <fill>
      <patternFill patternType="none"/>
    </fill>
    <fill>
      <patternFill patternType="gray125"/>
    </fill>
    <fill>
      <patternFill patternType="solid">
        <fgColor theme="0"/>
        <bgColor indexed="64"/>
      </patternFill>
    </fill>
    <fill>
      <patternFill patternType="solid">
        <fgColor rgb="FFE6E6E6"/>
        <bgColor indexed="64"/>
      </patternFill>
    </fill>
    <fill>
      <patternFill patternType="solid">
        <fgColor theme="4" tint="0.79998168889431442"/>
        <bgColor indexed="64"/>
      </patternFill>
    </fill>
    <fill>
      <patternFill patternType="solid">
        <fgColor rgb="FF346378"/>
        <bgColor rgb="FF346378"/>
      </patternFill>
    </fill>
    <fill>
      <patternFill patternType="solid">
        <fgColor rgb="FFF0F0F0"/>
        <bgColor rgb="FFF0F0F0"/>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E7F0F4"/>
        <bgColor rgb="FFE7F0F4"/>
      </patternFill>
    </fill>
    <fill>
      <patternFill patternType="solid">
        <fgColor theme="0" tint="-0.249977111117893"/>
        <bgColor indexed="64"/>
      </patternFill>
    </fill>
    <fill>
      <patternFill patternType="solid">
        <fgColor rgb="FFFFFF97"/>
        <bgColor indexed="64"/>
      </patternFill>
    </fill>
  </fills>
  <borders count="60">
    <border>
      <left/>
      <right/>
      <top/>
      <bottom/>
      <diagonal/>
    </border>
    <border>
      <left style="thin">
        <color rgb="FFC0C0C0"/>
      </left>
      <right/>
      <top style="thin">
        <color rgb="FFC0C0C0"/>
      </top>
      <bottom style="thin">
        <color rgb="FFC0C0C0"/>
      </bottom>
      <diagonal/>
    </border>
    <border>
      <left/>
      <right style="thin">
        <color rgb="FFC0C0C0"/>
      </right>
      <top style="thin">
        <color rgb="FFC0C0C0"/>
      </top>
      <bottom style="thin">
        <color rgb="FFC0C0C0"/>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thin">
        <color rgb="FFC0C0C0"/>
      </top>
      <bottom style="thin">
        <color rgb="FFC0C0C0"/>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rgb="FFC0C0C0"/>
      </left>
      <right/>
      <top/>
      <bottom/>
      <diagonal/>
    </border>
    <border>
      <left/>
      <right style="thin">
        <color rgb="FFC0C0C0"/>
      </right>
      <top/>
      <bottom/>
      <diagonal/>
    </border>
    <border>
      <left style="thin">
        <color rgb="FFC0C0C0"/>
      </left>
      <right style="thin">
        <color rgb="FFC0C0C0"/>
      </right>
      <top style="thin">
        <color rgb="FFC0C0C0"/>
      </top>
      <bottom style="thin">
        <color rgb="FFC0C0C0"/>
      </bottom>
      <diagonal/>
    </border>
    <border>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bottom/>
      <diagonal/>
    </border>
    <border>
      <left/>
      <right style="medium">
        <color indexed="64"/>
      </right>
      <top/>
      <bottom/>
      <diagonal/>
    </border>
    <border>
      <left style="medium">
        <color indexed="64"/>
      </left>
      <right/>
      <top style="thin">
        <color indexed="64"/>
      </top>
      <bottom style="thin">
        <color indexed="64"/>
      </bottom>
      <diagonal/>
    </border>
    <border>
      <left/>
      <right style="medium">
        <color indexed="64"/>
      </right>
      <top style="thin">
        <color indexed="64"/>
      </top>
      <bottom/>
      <diagonal/>
    </border>
    <border>
      <left style="medium">
        <color indexed="64"/>
      </left>
      <right/>
      <top/>
      <bottom style="thin">
        <color indexed="64"/>
      </bottom>
      <diagonal/>
    </border>
    <border>
      <left/>
      <right/>
      <top style="thin">
        <color indexed="64"/>
      </top>
      <bottom style="thin">
        <color indexed="64"/>
      </bottom>
      <diagonal/>
    </border>
    <border>
      <left/>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thin">
        <color indexed="64"/>
      </right>
      <top style="medium">
        <color indexed="64"/>
      </top>
      <bottom/>
      <diagonal/>
    </border>
    <border>
      <left style="thin">
        <color indexed="64"/>
      </left>
      <right/>
      <top style="medium">
        <color indexed="64"/>
      </top>
      <bottom/>
      <diagonal/>
    </border>
    <border>
      <left/>
      <right style="thin">
        <color indexed="64"/>
      </right>
      <top/>
      <bottom/>
      <diagonal/>
    </border>
    <border>
      <left/>
      <right style="medium">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medium">
        <color indexed="64"/>
      </left>
      <right/>
      <top/>
      <bottom style="medium">
        <color indexed="64"/>
      </bottom>
      <diagonal/>
    </border>
    <border>
      <left style="thin">
        <color indexed="64"/>
      </left>
      <right/>
      <top style="thin">
        <color indexed="64"/>
      </top>
      <bottom/>
      <diagonal/>
    </border>
    <border>
      <left style="medium">
        <color indexed="64"/>
      </left>
      <right style="thin">
        <color indexed="64"/>
      </right>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s>
  <cellStyleXfs count="3">
    <xf numFmtId="0" fontId="0" fillId="0" borderId="0"/>
    <xf numFmtId="44" fontId="1" fillId="0" borderId="0" applyFont="0" applyFill="0" applyBorder="0" applyAlignment="0" applyProtection="0"/>
    <xf numFmtId="0" fontId="3" fillId="0" borderId="0" applyNumberFormat="0" applyFill="0" applyBorder="0" applyAlignment="0" applyProtection="0"/>
  </cellStyleXfs>
  <cellXfs count="204">
    <xf numFmtId="0" fontId="0" fillId="0" borderId="0" xfId="0"/>
    <xf numFmtId="0" fontId="4" fillId="2" borderId="0" xfId="0" applyFont="1" applyFill="1"/>
    <xf numFmtId="0" fontId="5" fillId="2" borderId="0" xfId="0" applyFont="1" applyFill="1"/>
    <xf numFmtId="0" fontId="0" fillId="2" borderId="0" xfId="0" applyFill="1"/>
    <xf numFmtId="0" fontId="6" fillId="2" borderId="0" xfId="0" applyFont="1" applyFill="1"/>
    <xf numFmtId="0" fontId="0" fillId="3" borderId="0" xfId="0" applyFill="1"/>
    <xf numFmtId="0" fontId="7" fillId="2" borderId="0" xfId="0" applyFont="1" applyFill="1"/>
    <xf numFmtId="0" fontId="0" fillId="2" borderId="0" xfId="0" applyFill="1" applyAlignment="1">
      <alignment horizontal="center"/>
    </xf>
    <xf numFmtId="0" fontId="8" fillId="0" borderId="1" xfId="0" applyFont="1" applyBorder="1" applyAlignment="1" applyProtection="1">
      <alignment horizontal="center"/>
      <protection hidden="1"/>
    </xf>
    <xf numFmtId="0" fontId="8" fillId="0" borderId="2" xfId="0" applyFont="1" applyBorder="1" applyProtection="1">
      <protection hidden="1"/>
    </xf>
    <xf numFmtId="0" fontId="8" fillId="3" borderId="0" xfId="0" applyFont="1" applyFill="1" applyProtection="1">
      <protection hidden="1"/>
    </xf>
    <xf numFmtId="0" fontId="8" fillId="3" borderId="0" xfId="0" applyFont="1" applyFill="1" applyAlignment="1" applyProtection="1">
      <alignment horizontal="right"/>
      <protection hidden="1"/>
    </xf>
    <xf numFmtId="0" fontId="8" fillId="0" borderId="1" xfId="0" quotePrefix="1" applyFont="1" applyBorder="1" applyAlignment="1" applyProtection="1">
      <alignment horizontal="center"/>
      <protection hidden="1"/>
    </xf>
    <xf numFmtId="0" fontId="9" fillId="2" borderId="3" xfId="0" applyFont="1" applyFill="1" applyBorder="1" applyAlignment="1">
      <alignment horizontal="left"/>
    </xf>
    <xf numFmtId="0" fontId="9" fillId="2" borderId="4" xfId="0" applyFont="1" applyFill="1" applyBorder="1" applyAlignment="1">
      <alignment horizontal="left"/>
    </xf>
    <xf numFmtId="0" fontId="0" fillId="4" borderId="4" xfId="0" applyFill="1" applyBorder="1" applyAlignment="1" applyProtection="1">
      <alignment horizontal="center"/>
      <protection locked="0"/>
    </xf>
    <xf numFmtId="0" fontId="0" fillId="4" borderId="5" xfId="0" applyFill="1" applyBorder="1" applyAlignment="1" applyProtection="1">
      <alignment horizontal="center"/>
      <protection locked="0"/>
    </xf>
    <xf numFmtId="0" fontId="9" fillId="0" borderId="3" xfId="0" applyFont="1" applyBorder="1"/>
    <xf numFmtId="0" fontId="0" fillId="0" borderId="4" xfId="0" applyBorder="1"/>
    <xf numFmtId="0" fontId="2" fillId="4" borderId="4" xfId="0" applyFont="1" applyFill="1" applyBorder="1" applyAlignment="1" applyProtection="1">
      <alignment horizontal="center"/>
      <protection locked="0"/>
    </xf>
    <xf numFmtId="0" fontId="2" fillId="4" borderId="5" xfId="0" applyFont="1" applyFill="1" applyBorder="1" applyAlignment="1" applyProtection="1">
      <alignment horizontal="center"/>
      <protection locked="0"/>
    </xf>
    <xf numFmtId="164" fontId="10" fillId="5" borderId="1" xfId="0" applyNumberFormat="1" applyFont="1" applyFill="1" applyBorder="1" applyAlignment="1" applyProtection="1">
      <alignment horizontal="center"/>
      <protection hidden="1"/>
    </xf>
    <xf numFmtId="0" fontId="8" fillId="0" borderId="6" xfId="0" applyFont="1" applyBorder="1" applyProtection="1">
      <protection hidden="1"/>
    </xf>
    <xf numFmtId="0" fontId="2" fillId="2" borderId="7" xfId="0" applyFont="1" applyFill="1" applyBorder="1"/>
    <xf numFmtId="0" fontId="2" fillId="2" borderId="8" xfId="0" applyFont="1" applyFill="1" applyBorder="1"/>
    <xf numFmtId="0" fontId="0" fillId="2" borderId="8" xfId="0" applyFill="1" applyBorder="1" applyAlignment="1">
      <alignment horizontal="center"/>
    </xf>
    <xf numFmtId="14" fontId="0" fillId="4" borderId="8" xfId="0" applyNumberFormat="1" applyFill="1" applyBorder="1" applyAlignment="1" applyProtection="1">
      <alignment horizontal="center"/>
      <protection locked="0"/>
    </xf>
    <xf numFmtId="14" fontId="0" fillId="4" borderId="9" xfId="0" applyNumberFormat="1" applyFill="1" applyBorder="1" applyAlignment="1" applyProtection="1">
      <alignment horizontal="center"/>
      <protection locked="0"/>
    </xf>
    <xf numFmtId="0" fontId="9" fillId="0" borderId="10" xfId="0" applyFont="1" applyBorder="1"/>
    <xf numFmtId="0" fontId="0" fillId="0" borderId="11" xfId="0" applyBorder="1"/>
    <xf numFmtId="0" fontId="2" fillId="4" borderId="11" xfId="0" applyFont="1" applyFill="1" applyBorder="1" applyAlignment="1" applyProtection="1">
      <alignment horizontal="center"/>
      <protection locked="0"/>
    </xf>
    <xf numFmtId="0" fontId="2" fillId="4" borderId="12" xfId="0" applyFont="1" applyFill="1" applyBorder="1" applyAlignment="1" applyProtection="1">
      <alignment horizontal="center"/>
      <protection locked="0"/>
    </xf>
    <xf numFmtId="0" fontId="8" fillId="6" borderId="13" xfId="0" applyFont="1" applyFill="1" applyBorder="1" applyAlignment="1" applyProtection="1">
      <alignment horizontal="center"/>
      <protection hidden="1"/>
    </xf>
    <xf numFmtId="0" fontId="8" fillId="6" borderId="0" xfId="0" applyFont="1" applyFill="1" applyAlignment="1" applyProtection="1">
      <alignment horizontal="center"/>
      <protection hidden="1"/>
    </xf>
    <xf numFmtId="0" fontId="8" fillId="6" borderId="14" xfId="0" applyFont="1" applyFill="1" applyBorder="1" applyAlignment="1" applyProtection="1">
      <alignment horizontal="center"/>
      <protection hidden="1"/>
    </xf>
    <xf numFmtId="0" fontId="0" fillId="2" borderId="8" xfId="0" applyFill="1" applyBorder="1"/>
    <xf numFmtId="14" fontId="0" fillId="2" borderId="8" xfId="0" applyNumberFormat="1" applyFill="1" applyBorder="1" applyAlignment="1">
      <alignment horizontal="center"/>
    </xf>
    <xf numFmtId="14" fontId="0" fillId="2" borderId="9" xfId="0" applyNumberFormat="1" applyFill="1" applyBorder="1" applyAlignment="1">
      <alignment horizontal="center"/>
    </xf>
    <xf numFmtId="0" fontId="3" fillId="2" borderId="0" xfId="2" applyFill="1"/>
    <xf numFmtId="165" fontId="8" fillId="0" borderId="15" xfId="0" applyNumberFormat="1" applyFont="1" applyBorder="1" applyAlignment="1" applyProtection="1">
      <alignment horizontal="center"/>
      <protection hidden="1"/>
    </xf>
    <xf numFmtId="0" fontId="2" fillId="2" borderId="7" xfId="0" applyFont="1" applyFill="1" applyBorder="1" applyAlignment="1">
      <alignment horizontal="left"/>
    </xf>
    <xf numFmtId="0" fontId="0" fillId="2" borderId="8" xfId="0" applyFill="1" applyBorder="1" applyAlignment="1">
      <alignment horizontal="left"/>
    </xf>
    <xf numFmtId="18" fontId="0" fillId="4" borderId="8" xfId="0" applyNumberFormat="1" applyFill="1" applyBorder="1" applyAlignment="1" applyProtection="1">
      <alignment horizontal="center"/>
      <protection locked="0"/>
    </xf>
    <xf numFmtId="18" fontId="0" fillId="4" borderId="9" xfId="0" applyNumberFormat="1" applyFill="1" applyBorder="1" applyAlignment="1" applyProtection="1">
      <alignment horizontal="center"/>
      <protection locked="0"/>
    </xf>
    <xf numFmtId="18" fontId="0" fillId="2" borderId="16" xfId="0" applyNumberFormat="1" applyFill="1" applyBorder="1" applyAlignment="1" applyProtection="1">
      <alignment horizontal="center"/>
      <protection hidden="1"/>
    </xf>
    <xf numFmtId="18" fontId="0" fillId="2" borderId="8" xfId="0" applyNumberFormat="1" applyFill="1" applyBorder="1" applyAlignment="1" applyProtection="1">
      <alignment horizontal="center"/>
      <protection hidden="1"/>
    </xf>
    <xf numFmtId="18" fontId="0" fillId="2" borderId="9" xfId="0" applyNumberFormat="1" applyFill="1" applyBorder="1" applyAlignment="1" applyProtection="1">
      <alignment horizontal="center"/>
      <protection hidden="1"/>
    </xf>
    <xf numFmtId="0" fontId="2" fillId="2" borderId="17" xfId="0" applyFont="1" applyFill="1" applyBorder="1" applyAlignment="1">
      <alignment horizontal="left"/>
    </xf>
    <xf numFmtId="0" fontId="0" fillId="2" borderId="18" xfId="0" applyFill="1" applyBorder="1" applyAlignment="1">
      <alignment horizontal="left"/>
    </xf>
    <xf numFmtId="0" fontId="0" fillId="2" borderId="19" xfId="0" applyFill="1" applyBorder="1"/>
    <xf numFmtId="18" fontId="0" fillId="0" borderId="20" xfId="0" applyNumberFormat="1" applyBorder="1" applyAlignment="1">
      <alignment horizontal="center"/>
    </xf>
    <xf numFmtId="18" fontId="0" fillId="0" borderId="11" xfId="0" applyNumberFormat="1" applyBorder="1" applyAlignment="1">
      <alignment horizontal="center"/>
    </xf>
    <xf numFmtId="18" fontId="0" fillId="0" borderId="12" xfId="0" applyNumberFormat="1" applyBorder="1" applyAlignment="1">
      <alignment horizontal="center"/>
    </xf>
    <xf numFmtId="0" fontId="0" fillId="2" borderId="0" xfId="0" applyFill="1" applyAlignment="1">
      <alignment horizontal="left"/>
    </xf>
    <xf numFmtId="0" fontId="2" fillId="0" borderId="21" xfId="0" applyFont="1" applyBorder="1"/>
    <xf numFmtId="0" fontId="11" fillId="0" borderId="22" xfId="0" applyFont="1" applyBorder="1"/>
    <xf numFmtId="0" fontId="2" fillId="0" borderId="4" xfId="0" applyFont="1" applyBorder="1" applyAlignment="1">
      <alignment horizontal="center"/>
    </xf>
    <xf numFmtId="0" fontId="2" fillId="0" borderId="22" xfId="0" applyFont="1" applyBorder="1" applyAlignment="1">
      <alignment horizontal="center"/>
    </xf>
    <xf numFmtId="0" fontId="0" fillId="0" borderId="22" xfId="0" applyBorder="1"/>
    <xf numFmtId="0" fontId="12" fillId="0" borderId="23" xfId="0" applyFont="1" applyBorder="1"/>
    <xf numFmtId="0" fontId="12" fillId="0" borderId="24" xfId="0" applyFont="1" applyBorder="1"/>
    <xf numFmtId="0" fontId="2" fillId="0" borderId="25" xfId="0" applyFont="1" applyBorder="1" applyAlignment="1">
      <alignment horizontal="center"/>
    </xf>
    <xf numFmtId="0" fontId="2" fillId="0" borderId="26" xfId="0" applyFont="1" applyBorder="1"/>
    <xf numFmtId="0" fontId="2" fillId="0" borderId="27" xfId="0" applyFont="1" applyBorder="1" applyAlignment="1">
      <alignment horizontal="center"/>
    </xf>
    <xf numFmtId="0" fontId="2" fillId="0" borderId="27" xfId="0" applyFont="1" applyBorder="1" applyAlignment="1">
      <alignment horizontal="center" wrapText="1"/>
    </xf>
    <xf numFmtId="0" fontId="0" fillId="0" borderId="27" xfId="0" applyBorder="1"/>
    <xf numFmtId="0" fontId="2" fillId="0" borderId="26" xfId="0" applyFont="1" applyBorder="1" applyAlignment="1">
      <alignment horizontal="center"/>
    </xf>
    <xf numFmtId="0" fontId="9" fillId="7" borderId="8" xfId="0" applyFont="1" applyFill="1" applyBorder="1" applyAlignment="1">
      <alignment horizontal="center" wrapText="1"/>
    </xf>
    <xf numFmtId="0" fontId="2" fillId="0" borderId="28" xfId="0" applyFont="1" applyBorder="1" applyAlignment="1">
      <alignment horizontal="center" wrapText="1"/>
    </xf>
    <xf numFmtId="0" fontId="0" fillId="2" borderId="29" xfId="0" applyFill="1" applyBorder="1"/>
    <xf numFmtId="0" fontId="0" fillId="2" borderId="30" xfId="0" applyFill="1" applyBorder="1"/>
    <xf numFmtId="0" fontId="0" fillId="3" borderId="0" xfId="0" applyFill="1" applyProtection="1">
      <protection hidden="1"/>
    </xf>
    <xf numFmtId="0" fontId="0" fillId="0" borderId="28" xfId="0" applyBorder="1"/>
    <xf numFmtId="0" fontId="13" fillId="0" borderId="8" xfId="0" applyFont="1" applyBorder="1" applyAlignment="1">
      <alignment horizontal="center" wrapText="1"/>
    </xf>
    <xf numFmtId="0" fontId="13" fillId="2" borderId="8" xfId="0" applyFont="1" applyFill="1" applyBorder="1" applyAlignment="1">
      <alignment horizontal="center" wrapText="1"/>
    </xf>
    <xf numFmtId="0" fontId="2" fillId="2" borderId="8" xfId="0" applyFont="1" applyFill="1" applyBorder="1" applyAlignment="1">
      <alignment horizontal="center" wrapText="1"/>
    </xf>
    <xf numFmtId="0" fontId="0" fillId="2" borderId="31" xfId="0" applyFill="1" applyBorder="1"/>
    <xf numFmtId="0" fontId="0" fillId="2" borderId="32" xfId="0" applyFill="1" applyBorder="1"/>
    <xf numFmtId="0" fontId="0" fillId="0" borderId="33" xfId="0" applyBorder="1" applyAlignment="1">
      <alignment horizontal="left" indent="1"/>
    </xf>
    <xf numFmtId="0" fontId="0" fillId="0" borderId="16" xfId="0" applyBorder="1"/>
    <xf numFmtId="14" fontId="0" fillId="0" borderId="8" xfId="0" applyNumberFormat="1" applyBorder="1" applyAlignment="1">
      <alignment horizontal="center"/>
    </xf>
    <xf numFmtId="166" fontId="0" fillId="0" borderId="8" xfId="0" applyNumberFormat="1" applyBorder="1" applyAlignment="1" applyProtection="1">
      <alignment horizontal="center"/>
      <protection locked="0"/>
    </xf>
    <xf numFmtId="0" fontId="0" fillId="8" borderId="8" xfId="0" applyFill="1" applyBorder="1"/>
    <xf numFmtId="166" fontId="0" fillId="0" borderId="16" xfId="0" applyNumberFormat="1" applyBorder="1" applyAlignment="1" applyProtection="1">
      <alignment horizontal="center"/>
      <protection locked="0"/>
    </xf>
    <xf numFmtId="4" fontId="8" fillId="9" borderId="8" xfId="0" applyNumberFormat="1" applyFont="1" applyFill="1" applyBorder="1" applyAlignment="1" applyProtection="1">
      <alignment horizontal="center" vertical="center"/>
      <protection hidden="1"/>
    </xf>
    <xf numFmtId="4" fontId="0" fillId="2" borderId="8" xfId="0" applyNumberFormat="1" applyFill="1" applyBorder="1" applyAlignment="1" applyProtection="1">
      <alignment horizontal="center"/>
      <protection hidden="1"/>
    </xf>
    <xf numFmtId="2" fontId="8" fillId="2" borderId="8" xfId="0" quotePrefix="1" applyNumberFormat="1" applyFont="1" applyFill="1" applyBorder="1" applyAlignment="1" applyProtection="1">
      <alignment horizontal="center" vertical="center"/>
      <protection hidden="1"/>
    </xf>
    <xf numFmtId="2" fontId="8" fillId="2" borderId="8" xfId="0" quotePrefix="1" applyNumberFormat="1" applyFont="1" applyFill="1" applyBorder="1" applyAlignment="1" applyProtection="1">
      <alignment horizontal="center" vertical="center"/>
      <protection locked="0"/>
    </xf>
    <xf numFmtId="0" fontId="0" fillId="2" borderId="29" xfId="0" applyFill="1" applyBorder="1" applyProtection="1">
      <protection locked="0"/>
    </xf>
    <xf numFmtId="0" fontId="0" fillId="2" borderId="34" xfId="0" applyFill="1" applyBorder="1" applyProtection="1">
      <protection locked="0"/>
    </xf>
    <xf numFmtId="14" fontId="0" fillId="0" borderId="8" xfId="0" applyNumberFormat="1" applyBorder="1" applyAlignment="1" applyProtection="1">
      <alignment horizontal="center"/>
      <protection hidden="1"/>
    </xf>
    <xf numFmtId="0" fontId="0" fillId="2" borderId="30" xfId="0" applyFill="1" applyBorder="1" applyProtection="1">
      <protection locked="0"/>
    </xf>
    <xf numFmtId="0" fontId="14" fillId="2" borderId="35" xfId="0" applyFont="1" applyFill="1" applyBorder="1" applyAlignment="1">
      <alignment horizontal="left" indent="1"/>
    </xf>
    <xf numFmtId="0" fontId="0" fillId="2" borderId="36" xfId="0" applyFill="1" applyBorder="1"/>
    <xf numFmtId="0" fontId="2" fillId="2" borderId="36" xfId="0" applyFont="1" applyFill="1" applyBorder="1"/>
    <xf numFmtId="0" fontId="15" fillId="2" borderId="36" xfId="0" quotePrefix="1" applyFont="1" applyFill="1" applyBorder="1"/>
    <xf numFmtId="0" fontId="0" fillId="2" borderId="37" xfId="0" applyFill="1" applyBorder="1"/>
    <xf numFmtId="0" fontId="2" fillId="2" borderId="37" xfId="0" applyFont="1" applyFill="1" applyBorder="1"/>
    <xf numFmtId="4" fontId="7" fillId="7" borderId="8" xfId="0" applyNumberFormat="1" applyFont="1" applyFill="1" applyBorder="1" applyAlignment="1">
      <alignment horizontal="center"/>
    </xf>
    <xf numFmtId="4" fontId="9" fillId="7" borderId="8" xfId="0" applyNumberFormat="1" applyFont="1" applyFill="1" applyBorder="1" applyAlignment="1">
      <alignment horizontal="center"/>
    </xf>
    <xf numFmtId="2" fontId="9" fillId="7" borderId="8" xfId="0" applyNumberFormat="1" applyFont="1" applyFill="1" applyBorder="1" applyAlignment="1">
      <alignment horizontal="center"/>
    </xf>
    <xf numFmtId="0" fontId="0" fillId="2" borderId="38" xfId="0" applyFill="1" applyBorder="1" applyAlignment="1">
      <alignment horizontal="left" indent="1"/>
    </xf>
    <xf numFmtId="0" fontId="0" fillId="2" borderId="39" xfId="0" applyFill="1" applyBorder="1"/>
    <xf numFmtId="0" fontId="0" fillId="2" borderId="40" xfId="0" applyFill="1" applyBorder="1"/>
    <xf numFmtId="0" fontId="0" fillId="2" borderId="41" xfId="0" applyFill="1" applyBorder="1"/>
    <xf numFmtId="0" fontId="2" fillId="2" borderId="42" xfId="0" applyFont="1" applyFill="1" applyBorder="1" applyAlignment="1">
      <alignment horizontal="left" indent="1"/>
    </xf>
    <xf numFmtId="0" fontId="2" fillId="2" borderId="43" xfId="0" applyFont="1" applyFill="1" applyBorder="1" applyAlignment="1">
      <alignment horizontal="left" indent="1"/>
    </xf>
    <xf numFmtId="0" fontId="2" fillId="2" borderId="44" xfId="0" applyFont="1" applyFill="1" applyBorder="1" applyAlignment="1">
      <alignment horizontal="left" indent="1"/>
    </xf>
    <xf numFmtId="0" fontId="2" fillId="2" borderId="45" xfId="0" quotePrefix="1" applyFont="1" applyFill="1" applyBorder="1" applyAlignment="1">
      <alignment horizontal="left" vertical="center" indent="1"/>
    </xf>
    <xf numFmtId="0" fontId="2" fillId="2" borderId="46" xfId="0" applyFont="1" applyFill="1" applyBorder="1" applyAlignment="1">
      <alignment horizontal="left" indent="1"/>
    </xf>
    <xf numFmtId="0" fontId="2" fillId="2" borderId="47" xfId="0" applyFont="1" applyFill="1" applyBorder="1" applyAlignment="1">
      <alignment horizontal="left" indent="1"/>
    </xf>
    <xf numFmtId="0" fontId="2" fillId="2" borderId="48" xfId="0" quotePrefix="1" applyFont="1" applyFill="1" applyBorder="1" applyAlignment="1">
      <alignment horizontal="left" vertical="center" indent="1"/>
    </xf>
    <xf numFmtId="0" fontId="2" fillId="2" borderId="0" xfId="0" applyFont="1" applyFill="1" applyAlignment="1">
      <alignment horizontal="left" indent="1"/>
    </xf>
    <xf numFmtId="0" fontId="2" fillId="2" borderId="32" xfId="0" applyFont="1" applyFill="1" applyBorder="1" applyAlignment="1">
      <alignment horizontal="left" indent="1"/>
    </xf>
    <xf numFmtId="165" fontId="8" fillId="2" borderId="15" xfId="0" applyNumberFormat="1" applyFont="1" applyFill="1" applyBorder="1" applyAlignment="1" applyProtection="1">
      <alignment horizontal="center"/>
      <protection hidden="1"/>
    </xf>
    <xf numFmtId="0" fontId="16" fillId="2" borderId="48" xfId="0" quotePrefix="1" applyFont="1" applyFill="1" applyBorder="1" applyAlignment="1">
      <alignment horizontal="left" vertical="top" wrapText="1" indent="1"/>
    </xf>
    <xf numFmtId="0" fontId="16" fillId="2" borderId="0" xfId="0" applyFont="1" applyFill="1" applyAlignment="1">
      <alignment horizontal="left" vertical="top" wrapText="1" indent="1"/>
    </xf>
    <xf numFmtId="0" fontId="16" fillId="2" borderId="32" xfId="0" applyFont="1" applyFill="1" applyBorder="1" applyAlignment="1">
      <alignment horizontal="left" vertical="top" wrapText="1" indent="1"/>
    </xf>
    <xf numFmtId="0" fontId="2" fillId="2" borderId="42" xfId="0" applyFont="1" applyFill="1" applyBorder="1" applyAlignment="1">
      <alignment horizontal="center"/>
    </xf>
    <xf numFmtId="0" fontId="2" fillId="2" borderId="43" xfId="0" applyFont="1" applyFill="1" applyBorder="1" applyAlignment="1">
      <alignment horizontal="center"/>
    </xf>
    <xf numFmtId="0" fontId="2" fillId="2" borderId="44" xfId="0" applyFont="1" applyFill="1" applyBorder="1" applyAlignment="1">
      <alignment horizontal="center"/>
    </xf>
    <xf numFmtId="0" fontId="16" fillId="2" borderId="48" xfId="0" applyFont="1" applyFill="1" applyBorder="1" applyAlignment="1">
      <alignment horizontal="left" vertical="top" wrapText="1" indent="1"/>
    </xf>
    <xf numFmtId="0" fontId="17" fillId="2" borderId="48" xfId="0" applyFont="1" applyFill="1" applyBorder="1" applyAlignment="1">
      <alignment horizontal="left" indent="1"/>
    </xf>
    <xf numFmtId="0" fontId="0" fillId="2" borderId="0" xfId="0" applyFill="1" applyAlignment="1">
      <alignment horizontal="left" indent="1"/>
    </xf>
    <xf numFmtId="0" fontId="0" fillId="2" borderId="32" xfId="0" applyFill="1" applyBorder="1" applyAlignment="1">
      <alignment horizontal="left" indent="1"/>
    </xf>
    <xf numFmtId="0" fontId="17" fillId="2" borderId="48" xfId="0" applyFont="1" applyFill="1" applyBorder="1" applyAlignment="1">
      <alignment horizontal="left" vertical="top" wrapText="1" indent="1"/>
    </xf>
    <xf numFmtId="0" fontId="17" fillId="2" borderId="0" xfId="0" applyFont="1" applyFill="1" applyAlignment="1">
      <alignment horizontal="left" vertical="top" wrapText="1" indent="1"/>
    </xf>
    <xf numFmtId="0" fontId="17" fillId="2" borderId="32" xfId="0" applyFont="1" applyFill="1" applyBorder="1" applyAlignment="1">
      <alignment horizontal="left" vertical="top" wrapText="1" indent="1"/>
    </xf>
    <xf numFmtId="0" fontId="17" fillId="2" borderId="48" xfId="0" applyFont="1" applyFill="1" applyBorder="1" applyAlignment="1">
      <alignment horizontal="left" vertical="top" wrapText="1"/>
    </xf>
    <xf numFmtId="0" fontId="17" fillId="2" borderId="0" xfId="0" applyFont="1" applyFill="1" applyAlignment="1">
      <alignment horizontal="left" vertical="top" wrapText="1"/>
    </xf>
    <xf numFmtId="0" fontId="17" fillId="2" borderId="32" xfId="0" applyFont="1" applyFill="1" applyBorder="1" applyAlignment="1">
      <alignment horizontal="left" vertical="top" wrapText="1"/>
    </xf>
    <xf numFmtId="0" fontId="0" fillId="2" borderId="48" xfId="0" applyFill="1" applyBorder="1"/>
    <xf numFmtId="0" fontId="0" fillId="10" borderId="45" xfId="0" applyFill="1" applyBorder="1"/>
    <xf numFmtId="0" fontId="0" fillId="10" borderId="46" xfId="0" applyFill="1" applyBorder="1"/>
    <xf numFmtId="0" fontId="0" fillId="10" borderId="47" xfId="0" applyFill="1" applyBorder="1"/>
    <xf numFmtId="0" fontId="0" fillId="11" borderId="45" xfId="0" applyFill="1" applyBorder="1" applyProtection="1">
      <protection locked="0"/>
    </xf>
    <xf numFmtId="0" fontId="0" fillId="11" borderId="46" xfId="0" applyFill="1" applyBorder="1" applyProtection="1">
      <protection locked="0"/>
    </xf>
    <xf numFmtId="0" fontId="0" fillId="11" borderId="49" xfId="0" applyFill="1" applyBorder="1" applyProtection="1">
      <protection locked="0"/>
    </xf>
    <xf numFmtId="0" fontId="0" fillId="11" borderId="50" xfId="0" applyFill="1" applyBorder="1" applyProtection="1">
      <protection locked="0"/>
    </xf>
    <xf numFmtId="0" fontId="0" fillId="11" borderId="47" xfId="0" applyFill="1" applyBorder="1" applyProtection="1">
      <protection locked="0"/>
    </xf>
    <xf numFmtId="0" fontId="0" fillId="3" borderId="0" xfId="0" applyFill="1" applyAlignment="1" applyProtection="1">
      <alignment horizontal="center"/>
      <protection hidden="1"/>
    </xf>
    <xf numFmtId="0" fontId="0" fillId="10" borderId="48" xfId="0" applyFill="1" applyBorder="1"/>
    <xf numFmtId="0" fontId="0" fillId="10" borderId="0" xfId="0" applyFill="1"/>
    <xf numFmtId="0" fontId="0" fillId="10" borderId="32" xfId="0" applyFill="1" applyBorder="1"/>
    <xf numFmtId="0" fontId="17" fillId="2" borderId="25" xfId="0" applyFont="1" applyFill="1" applyBorder="1" applyAlignment="1">
      <alignment horizontal="left" indent="1"/>
    </xf>
    <xf numFmtId="0" fontId="17" fillId="2" borderId="28" xfId="0" applyFont="1" applyFill="1" applyBorder="1"/>
    <xf numFmtId="0" fontId="17" fillId="2" borderId="34" xfId="0" applyFont="1" applyFill="1" applyBorder="1"/>
    <xf numFmtId="0" fontId="0" fillId="11" borderId="48" xfId="0" applyFill="1" applyBorder="1" applyProtection="1">
      <protection locked="0"/>
    </xf>
    <xf numFmtId="0" fontId="0" fillId="11" borderId="0" xfId="0" applyFill="1" applyProtection="1">
      <protection locked="0"/>
    </xf>
    <xf numFmtId="0" fontId="0" fillId="11" borderId="51" xfId="0" applyFill="1" applyBorder="1" applyProtection="1">
      <protection locked="0"/>
    </xf>
    <xf numFmtId="0" fontId="0" fillId="11" borderId="31" xfId="0" applyFill="1" applyBorder="1" applyProtection="1">
      <protection locked="0"/>
    </xf>
    <xf numFmtId="0" fontId="0" fillId="11" borderId="32" xfId="0" applyFill="1" applyBorder="1" applyProtection="1">
      <protection locked="0"/>
    </xf>
    <xf numFmtId="0" fontId="0" fillId="10" borderId="35" xfId="0" applyFill="1" applyBorder="1"/>
    <xf numFmtId="0" fontId="0" fillId="10" borderId="37" xfId="0" applyFill="1" applyBorder="1"/>
    <xf numFmtId="0" fontId="0" fillId="10" borderId="52" xfId="0" applyFill="1" applyBorder="1"/>
    <xf numFmtId="0" fontId="17" fillId="2" borderId="0" xfId="0" applyFont="1" applyFill="1"/>
    <xf numFmtId="0" fontId="17" fillId="2" borderId="32" xfId="0" applyFont="1" applyFill="1" applyBorder="1"/>
    <xf numFmtId="0" fontId="0" fillId="11" borderId="35" xfId="0" applyFill="1" applyBorder="1" applyProtection="1">
      <protection locked="0"/>
    </xf>
    <xf numFmtId="0" fontId="0" fillId="11" borderId="37" xfId="0" applyFill="1" applyBorder="1" applyProtection="1">
      <protection locked="0"/>
    </xf>
    <xf numFmtId="0" fontId="0" fillId="11" borderId="53" xfId="0" applyFill="1" applyBorder="1" applyProtection="1">
      <protection locked="0"/>
    </xf>
    <xf numFmtId="0" fontId="0" fillId="11" borderId="54" xfId="0" applyFill="1" applyBorder="1" applyProtection="1">
      <protection locked="0"/>
    </xf>
    <xf numFmtId="0" fontId="0" fillId="11" borderId="52" xfId="0" applyFill="1" applyBorder="1" applyProtection="1">
      <protection locked="0"/>
    </xf>
    <xf numFmtId="0" fontId="0" fillId="3" borderId="0" xfId="0" applyFill="1" applyAlignment="1">
      <alignment horizontal="center"/>
    </xf>
    <xf numFmtId="44" fontId="2" fillId="2" borderId="55" xfId="1" applyFont="1" applyFill="1" applyBorder="1" applyAlignment="1">
      <alignment horizontal="left"/>
    </xf>
    <xf numFmtId="0" fontId="0" fillId="11" borderId="45" xfId="0" applyFill="1" applyBorder="1" applyAlignment="1" applyProtection="1">
      <alignment horizontal="center"/>
      <protection locked="0"/>
    </xf>
    <xf numFmtId="0" fontId="0" fillId="11" borderId="46" xfId="0" applyFill="1" applyBorder="1" applyAlignment="1" applyProtection="1">
      <alignment horizontal="center"/>
      <protection locked="0"/>
    </xf>
    <xf numFmtId="0" fontId="0" fillId="11" borderId="49" xfId="0" applyFill="1" applyBorder="1" applyAlignment="1" applyProtection="1">
      <alignment horizontal="center"/>
      <protection locked="0"/>
    </xf>
    <xf numFmtId="0" fontId="0" fillId="11" borderId="50" xfId="0" applyFill="1" applyBorder="1" applyAlignment="1" applyProtection="1">
      <alignment horizontal="center"/>
      <protection locked="0"/>
    </xf>
    <xf numFmtId="0" fontId="0" fillId="11" borderId="47" xfId="0" applyFill="1" applyBorder="1" applyAlignment="1" applyProtection="1">
      <alignment horizontal="center"/>
      <protection locked="0"/>
    </xf>
    <xf numFmtId="0" fontId="2" fillId="2" borderId="33" xfId="0" applyFont="1" applyFill="1" applyBorder="1" applyAlignment="1">
      <alignment horizontal="center"/>
    </xf>
    <xf numFmtId="0" fontId="2" fillId="2" borderId="36" xfId="0" applyFont="1" applyFill="1" applyBorder="1" applyAlignment="1">
      <alignment horizontal="center"/>
    </xf>
    <xf numFmtId="0" fontId="2" fillId="2" borderId="16" xfId="0" applyFont="1" applyFill="1" applyBorder="1" applyAlignment="1">
      <alignment horizontal="center"/>
    </xf>
    <xf numFmtId="0" fontId="2" fillId="2" borderId="56" xfId="0" applyFont="1" applyFill="1" applyBorder="1" applyAlignment="1">
      <alignment horizontal="center"/>
    </xf>
    <xf numFmtId="0" fontId="2" fillId="2" borderId="34" xfId="0" applyFont="1" applyFill="1" applyBorder="1" applyAlignment="1">
      <alignment horizontal="center"/>
    </xf>
    <xf numFmtId="0" fontId="0" fillId="4" borderId="57" xfId="0" applyFill="1" applyBorder="1" applyProtection="1">
      <protection locked="0"/>
    </xf>
    <xf numFmtId="0" fontId="0" fillId="2" borderId="52" xfId="0" applyFill="1" applyBorder="1"/>
    <xf numFmtId="0" fontId="0" fillId="11" borderId="48" xfId="0" applyFill="1" applyBorder="1" applyAlignment="1" applyProtection="1">
      <alignment horizontal="center"/>
      <protection locked="0"/>
    </xf>
    <xf numFmtId="0" fontId="0" fillId="11" borderId="0" xfId="0" applyFill="1" applyAlignment="1" applyProtection="1">
      <alignment horizontal="center"/>
      <protection locked="0"/>
    </xf>
    <xf numFmtId="0" fontId="0" fillId="11" borderId="51" xfId="0" applyFill="1" applyBorder="1" applyAlignment="1" applyProtection="1">
      <alignment horizontal="center"/>
      <protection locked="0"/>
    </xf>
    <xf numFmtId="0" fontId="0" fillId="11" borderId="31" xfId="0" applyFill="1" applyBorder="1" applyAlignment="1" applyProtection="1">
      <alignment horizontal="center"/>
      <protection locked="0"/>
    </xf>
    <xf numFmtId="0" fontId="0" fillId="11" borderId="32" xfId="0" applyFill="1" applyBorder="1" applyAlignment="1" applyProtection="1">
      <alignment horizontal="center"/>
      <protection locked="0"/>
    </xf>
    <xf numFmtId="0" fontId="0" fillId="11" borderId="25" xfId="0" applyFill="1" applyBorder="1" applyAlignment="1" applyProtection="1">
      <alignment horizontal="center"/>
      <protection locked="0"/>
    </xf>
    <xf numFmtId="0" fontId="0" fillId="11" borderId="28" xfId="0" applyFill="1" applyBorder="1" applyAlignment="1" applyProtection="1">
      <alignment horizontal="center"/>
      <protection locked="0"/>
    </xf>
    <xf numFmtId="0" fontId="0" fillId="11" borderId="26" xfId="0" applyFill="1" applyBorder="1" applyAlignment="1" applyProtection="1">
      <alignment horizontal="center"/>
      <protection locked="0"/>
    </xf>
    <xf numFmtId="0" fontId="2" fillId="10" borderId="56" xfId="0" applyFont="1" applyFill="1" applyBorder="1"/>
    <xf numFmtId="0" fontId="2" fillId="10" borderId="34" xfId="0" applyFont="1" applyFill="1" applyBorder="1"/>
    <xf numFmtId="0" fontId="0" fillId="4" borderId="7" xfId="0" applyFill="1" applyBorder="1" applyProtection="1">
      <protection locked="0"/>
    </xf>
    <xf numFmtId="0" fontId="0" fillId="11" borderId="35" xfId="0" applyFill="1" applyBorder="1" applyAlignment="1" applyProtection="1">
      <alignment horizontal="center"/>
      <protection locked="0"/>
    </xf>
    <xf numFmtId="0" fontId="0" fillId="11" borderId="37" xfId="0" applyFill="1" applyBorder="1" applyAlignment="1" applyProtection="1">
      <alignment horizontal="center"/>
      <protection locked="0"/>
    </xf>
    <xf numFmtId="0" fontId="0" fillId="11" borderId="53" xfId="0" applyFill="1" applyBorder="1" applyAlignment="1" applyProtection="1">
      <alignment horizontal="center"/>
      <protection locked="0"/>
    </xf>
    <xf numFmtId="0" fontId="0" fillId="11" borderId="54" xfId="0" applyFill="1" applyBorder="1" applyAlignment="1" applyProtection="1">
      <alignment horizontal="center"/>
      <protection locked="0"/>
    </xf>
    <xf numFmtId="0" fontId="0" fillId="11" borderId="52" xfId="0" applyFill="1" applyBorder="1" applyAlignment="1" applyProtection="1">
      <alignment horizontal="center"/>
      <protection locked="0"/>
    </xf>
    <xf numFmtId="0" fontId="2" fillId="10" borderId="31" xfId="0" applyFont="1" applyFill="1" applyBorder="1"/>
    <xf numFmtId="0" fontId="2" fillId="10" borderId="32" xfId="0" applyFont="1" applyFill="1" applyBorder="1"/>
    <xf numFmtId="0" fontId="0" fillId="4" borderId="17" xfId="0" applyFill="1" applyBorder="1" applyProtection="1">
      <protection locked="0"/>
    </xf>
    <xf numFmtId="0" fontId="2" fillId="2" borderId="10" xfId="0" applyFont="1" applyFill="1" applyBorder="1" applyAlignment="1">
      <alignment horizontal="center"/>
    </xf>
    <xf numFmtId="0" fontId="2" fillId="2" borderId="11" xfId="0" applyFont="1" applyFill="1" applyBorder="1" applyAlignment="1">
      <alignment horizontal="center"/>
    </xf>
    <xf numFmtId="0" fontId="2" fillId="2" borderId="58" xfId="0" applyFont="1" applyFill="1" applyBorder="1" applyAlignment="1">
      <alignment horizontal="center"/>
    </xf>
    <xf numFmtId="0" fontId="2" fillId="2" borderId="59" xfId="0" applyFont="1" applyFill="1" applyBorder="1" applyAlignment="1">
      <alignment horizontal="center"/>
    </xf>
    <xf numFmtId="0" fontId="2" fillId="2" borderId="38" xfId="0" applyFont="1" applyFill="1" applyBorder="1" applyAlignment="1">
      <alignment horizontal="center"/>
    </xf>
    <xf numFmtId="0" fontId="2" fillId="2" borderId="39" xfId="0" applyFont="1" applyFill="1" applyBorder="1" applyAlignment="1">
      <alignment horizontal="center"/>
    </xf>
    <xf numFmtId="0" fontId="2" fillId="2" borderId="20" xfId="0" applyFont="1" applyFill="1" applyBorder="1" applyAlignment="1">
      <alignment horizontal="center"/>
    </xf>
    <xf numFmtId="0" fontId="2" fillId="10" borderId="18" xfId="0" applyFont="1" applyFill="1" applyBorder="1"/>
    <xf numFmtId="0" fontId="2" fillId="10" borderId="41" xfId="0" applyFont="1" applyFill="1" applyBorder="1"/>
  </cellXfs>
  <cellStyles count="3">
    <cellStyle name="Currency" xfId="1" builtinId="4"/>
    <cellStyle name="Hyperlink" xfId="2" builtinId="8"/>
    <cellStyle name="Normal" xfId="0" builtinId="0"/>
  </cellStyles>
  <dxfs count="2">
    <dxf>
      <font>
        <b/>
        <i val="0"/>
        <color rgb="FFFF0000"/>
      </font>
      <fill>
        <patternFill>
          <bgColor rgb="FFFFFF00"/>
        </patternFill>
      </fill>
    </dxf>
    <dxf>
      <font>
        <b/>
        <i val="0"/>
        <color rgb="FFFF000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22</xdr:col>
      <xdr:colOff>0</xdr:colOff>
      <xdr:row>3</xdr:row>
      <xdr:rowOff>238125</xdr:rowOff>
    </xdr:from>
    <xdr:ext cx="571500" cy="161925"/>
    <xdr:sp macro="" textlink="">
      <xdr:nvSpPr>
        <xdr:cNvPr id="2" name="Check Box 5" hidden="1">
          <a:extLst>
            <a:ext uri="{FF2B5EF4-FFF2-40B4-BE49-F238E27FC236}">
              <a16:creationId xmlns:a16="http://schemas.microsoft.com/office/drawing/2014/main" id="{A0A3933F-12E4-44D8-8182-2FCC964BE1B6}"/>
            </a:ext>
          </a:extLst>
        </xdr:cNvPr>
        <xdr:cNvSpPr/>
      </xdr:nvSpPr>
      <xdr:spPr bwMode="auto">
        <a:xfrm>
          <a:off x="13049250" y="1025525"/>
          <a:ext cx="571500" cy="161925"/>
        </a:xfrm>
        <a:prstGeom prst="rect">
          <a:avLst/>
        </a:prstGeom>
        <a:solidFill>
          <a:srgbClr val="FFFFFF"/>
        </a:solidFill>
        <a:ln>
          <a:noFill/>
        </a:ln>
      </xdr:spPr>
      <xdr:txBody>
        <a:bodyPr vertOverflow="clip" wrap="square" lIns="27432" tIns="18288" rIns="0" bIns="18288" anchor="ctr" upright="1"/>
        <a:lstStyle/>
        <a:p>
          <a:pPr lvl="0" algn="l" rtl="0">
            <a:defRPr sz="1000"/>
          </a:pPr>
          <a:r>
            <a:rPr lang="en-US" sz="800" b="0" i="0" u="none" strike="noStrike">
              <a:solidFill>
                <a:srgbClr val="000000"/>
              </a:solidFill>
              <a:latin typeface="Tahoma"/>
              <a:ea typeface="Tahoma"/>
              <a:cs typeface="Tahoma"/>
            </a:rPr>
            <a:t>Daily</a:t>
          </a:r>
        </a:p>
      </xdr:txBody>
    </xdr:sp>
    <xdr:clientData fLocksWithSheet="0"/>
  </xdr:oneCellAnchor>
  <xdr:oneCellAnchor>
    <xdr:from>
      <xdr:col>22</xdr:col>
      <xdr:colOff>0</xdr:colOff>
      <xdr:row>5</xdr:row>
      <xdr:rowOff>161925</xdr:rowOff>
    </xdr:from>
    <xdr:ext cx="571500" cy="238125"/>
    <xdr:sp macro="" textlink="">
      <xdr:nvSpPr>
        <xdr:cNvPr id="3" name="Check Box 6" hidden="1">
          <a:extLst>
            <a:ext uri="{FF2B5EF4-FFF2-40B4-BE49-F238E27FC236}">
              <a16:creationId xmlns:a16="http://schemas.microsoft.com/office/drawing/2014/main" id="{59861CBC-3B6C-44E5-B00E-98AF2C24C555}"/>
            </a:ext>
          </a:extLst>
        </xdr:cNvPr>
        <xdr:cNvSpPr/>
      </xdr:nvSpPr>
      <xdr:spPr bwMode="auto">
        <a:xfrm>
          <a:off x="13049250" y="1374775"/>
          <a:ext cx="571500" cy="238125"/>
        </a:xfrm>
        <a:prstGeom prst="rect">
          <a:avLst/>
        </a:prstGeom>
        <a:solidFill>
          <a:srgbClr val="FFFFFF"/>
        </a:solidFill>
        <a:ln>
          <a:noFill/>
        </a:ln>
      </xdr:spPr>
      <xdr:txBody>
        <a:bodyPr vertOverflow="clip" wrap="square" lIns="27432" tIns="18288" rIns="0" bIns="18288" anchor="ctr" upright="1"/>
        <a:lstStyle/>
        <a:p>
          <a:pPr lvl="0" algn="l" rtl="0">
            <a:defRPr sz="1000"/>
          </a:pPr>
          <a:r>
            <a:rPr lang="en-US" sz="800" b="0" i="0" u="none" strike="noStrike">
              <a:solidFill>
                <a:srgbClr val="000000"/>
              </a:solidFill>
              <a:latin typeface="Tahoma"/>
              <a:ea typeface="Tahoma"/>
              <a:cs typeface="Tahoma"/>
            </a:rPr>
            <a:t>Weekly</a:t>
          </a:r>
        </a:p>
      </xdr:txBody>
    </xdr:sp>
    <xdr:clientData fLocksWithSheet="0"/>
  </xdr:oneCellAnchor>
  <xdr:oneCellAnchor>
    <xdr:from>
      <xdr:col>22</xdr:col>
      <xdr:colOff>0</xdr:colOff>
      <xdr:row>3</xdr:row>
      <xdr:rowOff>238125</xdr:rowOff>
    </xdr:from>
    <xdr:ext cx="571500" cy="161925"/>
    <xdr:sp macro="" textlink="">
      <xdr:nvSpPr>
        <xdr:cNvPr id="4" name="Check Box 5" hidden="1">
          <a:extLst>
            <a:ext uri="{FF2B5EF4-FFF2-40B4-BE49-F238E27FC236}">
              <a16:creationId xmlns:a16="http://schemas.microsoft.com/office/drawing/2014/main" id="{B559ADC4-46C0-44D3-863C-1EFCEA90A56F}"/>
            </a:ext>
          </a:extLst>
        </xdr:cNvPr>
        <xdr:cNvSpPr/>
      </xdr:nvSpPr>
      <xdr:spPr bwMode="auto">
        <a:xfrm>
          <a:off x="13049250" y="1025525"/>
          <a:ext cx="571500" cy="161925"/>
        </a:xfrm>
        <a:prstGeom prst="rect">
          <a:avLst/>
        </a:prstGeom>
        <a:solidFill>
          <a:srgbClr val="FFFFFF"/>
        </a:solidFill>
        <a:ln>
          <a:noFill/>
        </a:ln>
      </xdr:spPr>
      <xdr:txBody>
        <a:bodyPr vertOverflow="clip" wrap="square" lIns="27432" tIns="18288" rIns="0" bIns="18288" anchor="ctr" upright="1"/>
        <a:lstStyle/>
        <a:p>
          <a:pPr lvl="0" algn="l" rtl="0">
            <a:defRPr sz="1000"/>
          </a:pPr>
          <a:r>
            <a:rPr lang="en-US" sz="800" b="0" i="0" u="none" strike="noStrike">
              <a:solidFill>
                <a:srgbClr val="000000"/>
              </a:solidFill>
              <a:latin typeface="Tahoma"/>
              <a:ea typeface="Tahoma"/>
              <a:cs typeface="Tahoma"/>
            </a:rPr>
            <a:t>Daily</a:t>
          </a:r>
        </a:p>
      </xdr:txBody>
    </xdr:sp>
    <xdr:clientData fLocksWithSheet="0"/>
  </xdr:oneCellAnchor>
  <xdr:oneCellAnchor>
    <xdr:from>
      <xdr:col>22</xdr:col>
      <xdr:colOff>0</xdr:colOff>
      <xdr:row>6</xdr:row>
      <xdr:rowOff>161925</xdr:rowOff>
    </xdr:from>
    <xdr:ext cx="571500" cy="238125"/>
    <xdr:sp macro="" textlink="">
      <xdr:nvSpPr>
        <xdr:cNvPr id="5" name="Check Box 6" hidden="1">
          <a:extLst>
            <a:ext uri="{FF2B5EF4-FFF2-40B4-BE49-F238E27FC236}">
              <a16:creationId xmlns:a16="http://schemas.microsoft.com/office/drawing/2014/main" id="{4D23DDAC-9F13-4B95-B2E7-3012E1EAD745}"/>
            </a:ext>
          </a:extLst>
        </xdr:cNvPr>
        <xdr:cNvSpPr/>
      </xdr:nvSpPr>
      <xdr:spPr bwMode="auto">
        <a:xfrm>
          <a:off x="13049250" y="1558925"/>
          <a:ext cx="571500" cy="238125"/>
        </a:xfrm>
        <a:prstGeom prst="rect">
          <a:avLst/>
        </a:prstGeom>
        <a:solidFill>
          <a:srgbClr val="FFFFFF"/>
        </a:solidFill>
        <a:ln>
          <a:noFill/>
        </a:ln>
      </xdr:spPr>
      <xdr:txBody>
        <a:bodyPr vertOverflow="clip" wrap="square" lIns="27432" tIns="18288" rIns="0" bIns="18288" anchor="ctr" upright="1"/>
        <a:lstStyle/>
        <a:p>
          <a:pPr lvl="0" algn="l" rtl="0">
            <a:defRPr sz="1000"/>
          </a:pPr>
          <a:r>
            <a:rPr lang="en-US" sz="800" b="0" i="0" u="none" strike="noStrike">
              <a:solidFill>
                <a:srgbClr val="000000"/>
              </a:solidFill>
              <a:latin typeface="Tahoma"/>
              <a:ea typeface="Tahoma"/>
              <a:cs typeface="Tahoma"/>
            </a:rPr>
            <a:t>Weekly</a:t>
          </a:r>
        </a:p>
      </xdr:txBody>
    </xdr:sp>
    <xdr:clientData fLocksWithSheet="0"/>
  </xdr:oneCellAnchor>
  <xdr:twoCellAnchor editAs="oneCell">
    <xdr:from>
      <xdr:col>6</xdr:col>
      <xdr:colOff>19050</xdr:colOff>
      <xdr:row>1</xdr:row>
      <xdr:rowOff>266699</xdr:rowOff>
    </xdr:from>
    <xdr:to>
      <xdr:col>7</xdr:col>
      <xdr:colOff>743673</xdr:colOff>
      <xdr:row>7</xdr:row>
      <xdr:rowOff>190499</xdr:rowOff>
    </xdr:to>
    <xdr:pic>
      <xdr:nvPicPr>
        <xdr:cNvPr id="6" name="Picture 5">
          <a:extLst>
            <a:ext uri="{FF2B5EF4-FFF2-40B4-BE49-F238E27FC236}">
              <a16:creationId xmlns:a16="http://schemas.microsoft.com/office/drawing/2014/main" id="{F3B2DED7-D020-4FFF-A137-54622E4C6DE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203700" y="565149"/>
          <a:ext cx="1524723" cy="12065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payroll@dagenpersonne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AAE4BD-6BE4-4C6C-B349-B81BE99967C4}">
  <dimension ref="A1:V44"/>
  <sheetViews>
    <sheetView tabSelected="1" zoomScaleNormal="100" zoomScaleSheetLayoutView="130" workbookViewId="0">
      <selection activeCell="A27" sqref="A27:I32"/>
    </sheetView>
  </sheetViews>
  <sheetFormatPr defaultColWidth="0" defaultRowHeight="14.5" customHeight="1" zeroHeight="1" x14ac:dyDescent="0.35"/>
  <cols>
    <col min="1" max="2" width="9.1796875" customWidth="1"/>
    <col min="3" max="5" width="11.453125" customWidth="1"/>
    <col min="6" max="6" width="7.1796875" customWidth="1"/>
    <col min="7" max="8" width="11.453125" customWidth="1"/>
    <col min="9" max="9" width="11.7265625" customWidth="1"/>
    <col min="10" max="10" width="10.7265625" customWidth="1"/>
    <col min="11" max="11" width="10.1796875" customWidth="1"/>
    <col min="12" max="13" width="9.1796875" customWidth="1"/>
    <col min="14" max="14" width="10.7265625" customWidth="1"/>
    <col min="15" max="15" width="9.1796875" customWidth="1"/>
    <col min="16" max="22" width="4.7265625" style="5" customWidth="1"/>
    <col min="23" max="16384" width="9.1796875" hidden="1"/>
  </cols>
  <sheetData>
    <row r="1" spans="1:22" s="3" customFormat="1" ht="23.5" x14ac:dyDescent="0.55000000000000004">
      <c r="A1" s="1"/>
      <c r="B1" s="1"/>
      <c r="C1" s="2" t="s">
        <v>0</v>
      </c>
      <c r="D1" s="2"/>
      <c r="E1" s="2"/>
      <c r="F1" s="2"/>
      <c r="G1" s="2"/>
      <c r="H1" s="2"/>
      <c r="I1" s="2"/>
      <c r="J1" s="2"/>
      <c r="K1" s="2"/>
      <c r="M1" s="4"/>
      <c r="N1" s="4"/>
      <c r="O1" s="5"/>
      <c r="P1" s="5"/>
      <c r="Q1" s="5"/>
      <c r="R1" s="5"/>
      <c r="S1" s="5"/>
      <c r="T1" s="5"/>
      <c r="U1" s="5"/>
      <c r="V1" s="5"/>
    </row>
    <row r="2" spans="1:22" ht="24" thickBot="1" x14ac:dyDescent="0.6">
      <c r="A2" s="6"/>
      <c r="B2" s="1"/>
      <c r="C2" s="1"/>
      <c r="D2" s="1"/>
      <c r="E2" s="1"/>
      <c r="F2" s="3"/>
      <c r="G2" s="3"/>
      <c r="H2" s="3"/>
      <c r="I2" s="3"/>
      <c r="J2" s="3"/>
      <c r="K2" s="7"/>
      <c r="L2" s="7"/>
      <c r="M2" s="7"/>
      <c r="N2" s="7"/>
      <c r="O2" s="5"/>
      <c r="P2" s="8">
        <f ca="1">YEAR(EOMONTH(P14,-1))</f>
        <v>2019</v>
      </c>
      <c r="Q2" s="9"/>
      <c r="R2" s="10"/>
      <c r="S2" s="10"/>
      <c r="T2" s="11" t="s">
        <v>1</v>
      </c>
      <c r="U2" s="12">
        <f ca="1">MONTH(EOMONTH(P14,-1))</f>
        <v>8</v>
      </c>
      <c r="V2" s="9"/>
    </row>
    <row r="3" spans="1:22" ht="15.5" x14ac:dyDescent="0.35">
      <c r="A3" s="13" t="s">
        <v>2</v>
      </c>
      <c r="B3" s="14"/>
      <c r="C3" s="14"/>
      <c r="D3" s="15"/>
      <c r="E3" s="15"/>
      <c r="F3" s="16"/>
      <c r="G3" s="3"/>
      <c r="H3" s="3"/>
      <c r="I3" s="17" t="s">
        <v>3</v>
      </c>
      <c r="J3" s="18"/>
      <c r="K3" s="19"/>
      <c r="L3" s="19"/>
      <c r="M3" s="19"/>
      <c r="N3" s="20"/>
      <c r="O3" s="5"/>
      <c r="P3" s="21">
        <f ca="1">DATE(P2,U2,1)</f>
        <v>43678</v>
      </c>
      <c r="Q3" s="22"/>
      <c r="R3" s="22"/>
      <c r="S3" s="22"/>
      <c r="T3" s="22"/>
      <c r="U3" s="22"/>
      <c r="V3" s="9"/>
    </row>
    <row r="4" spans="1:22" ht="18" customHeight="1" thickBot="1" x14ac:dyDescent="0.4">
      <c r="A4" s="23" t="s">
        <v>4</v>
      </c>
      <c r="B4" s="24"/>
      <c r="C4" s="25"/>
      <c r="D4" s="26">
        <v>43728</v>
      </c>
      <c r="E4" s="26"/>
      <c r="F4" s="27"/>
      <c r="G4" s="3"/>
      <c r="H4" s="3"/>
      <c r="I4" s="28" t="s">
        <v>5</v>
      </c>
      <c r="J4" s="29"/>
      <c r="K4" s="30"/>
      <c r="L4" s="30"/>
      <c r="M4" s="30"/>
      <c r="N4" s="31"/>
      <c r="O4" s="5"/>
      <c r="P4" s="32" t="s">
        <v>6</v>
      </c>
      <c r="Q4" s="33" t="s">
        <v>7</v>
      </c>
      <c r="R4" s="33" t="s">
        <v>8</v>
      </c>
      <c r="S4" s="33" t="s">
        <v>9</v>
      </c>
      <c r="T4" s="33" t="s">
        <v>10</v>
      </c>
      <c r="U4" s="33" t="s">
        <v>11</v>
      </c>
      <c r="V4" s="34" t="s">
        <v>12</v>
      </c>
    </row>
    <row r="5" spans="1:22" x14ac:dyDescent="0.35">
      <c r="A5" s="23" t="s">
        <v>13</v>
      </c>
      <c r="B5" s="35"/>
      <c r="C5" s="35"/>
      <c r="D5" s="36">
        <f>D4+7</f>
        <v>43735</v>
      </c>
      <c r="E5" s="36"/>
      <c r="F5" s="37"/>
      <c r="G5" s="3"/>
      <c r="H5" s="3"/>
      <c r="I5" s="3" t="s">
        <v>14</v>
      </c>
      <c r="J5" s="3"/>
      <c r="K5" s="38" t="s">
        <v>15</v>
      </c>
      <c r="L5" s="3"/>
      <c r="M5" s="3"/>
      <c r="N5" s="3"/>
      <c r="O5" s="5"/>
      <c r="P5" s="39" t="str">
        <f t="shared" ref="P5:V10" ca="1" si="0">IF(MONTH($P$3)&lt;&gt;MONTH($P$3-WEEKDAY($P$3,1)+(ROW(P5)-ROW($P$5))*7+(COLUMN(P5)-COLUMN($P$5)+1)),"",$P$3-WEEKDAY($P$3,1)+(ROW(P5)-ROW($P$5))*7+(COLUMN(P5)-COLUMN($P$5)+1))</f>
        <v/>
      </c>
      <c r="Q5" s="39" t="str">
        <f t="shared" ca="1" si="0"/>
        <v/>
      </c>
      <c r="R5" s="39" t="str">
        <f t="shared" ca="1" si="0"/>
        <v/>
      </c>
      <c r="S5" s="39" t="str">
        <f t="shared" ca="1" si="0"/>
        <v/>
      </c>
      <c r="T5" s="39">
        <f t="shared" ca="1" si="0"/>
        <v>43678</v>
      </c>
      <c r="U5" s="39">
        <f t="shared" ca="1" si="0"/>
        <v>43679</v>
      </c>
      <c r="V5" s="39">
        <f t="shared" ca="1" si="0"/>
        <v>43680</v>
      </c>
    </row>
    <row r="6" spans="1:22" x14ac:dyDescent="0.35">
      <c r="A6" s="40" t="s">
        <v>16</v>
      </c>
      <c r="B6" s="41"/>
      <c r="C6" s="35"/>
      <c r="D6" s="42">
        <v>0.25</v>
      </c>
      <c r="E6" s="42"/>
      <c r="F6" s="43"/>
      <c r="G6" s="3"/>
      <c r="H6" s="3"/>
      <c r="I6" s="3"/>
      <c r="J6" s="3"/>
      <c r="K6" s="3" t="s">
        <v>17</v>
      </c>
      <c r="L6" s="3"/>
      <c r="M6" s="3"/>
      <c r="N6" s="3"/>
      <c r="O6" s="5"/>
      <c r="P6" s="39">
        <f t="shared" ca="1" si="0"/>
        <v>43681</v>
      </c>
      <c r="Q6" s="39">
        <f t="shared" ca="1" si="0"/>
        <v>43682</v>
      </c>
      <c r="R6" s="39">
        <f t="shared" ca="1" si="0"/>
        <v>43683</v>
      </c>
      <c r="S6" s="39">
        <f t="shared" ca="1" si="0"/>
        <v>43684</v>
      </c>
      <c r="T6" s="39">
        <f t="shared" ca="1" si="0"/>
        <v>43685</v>
      </c>
      <c r="U6" s="39">
        <f t="shared" ca="1" si="0"/>
        <v>43686</v>
      </c>
      <c r="V6" s="39">
        <f t="shared" ca="1" si="0"/>
        <v>43687</v>
      </c>
    </row>
    <row r="7" spans="1:22" x14ac:dyDescent="0.35">
      <c r="A7" s="40" t="s">
        <v>18</v>
      </c>
      <c r="B7" s="41"/>
      <c r="C7" s="35"/>
      <c r="D7" s="44">
        <f>D6+8/24</f>
        <v>0.58333333333333326</v>
      </c>
      <c r="E7" s="45"/>
      <c r="F7" s="46"/>
      <c r="G7" s="3"/>
      <c r="H7" s="3"/>
      <c r="I7" s="3"/>
      <c r="J7" s="3"/>
      <c r="K7" s="38"/>
      <c r="L7" s="3"/>
      <c r="M7" s="3"/>
      <c r="N7" s="3"/>
      <c r="O7" s="5"/>
      <c r="P7" s="39">
        <f t="shared" ca="1" si="0"/>
        <v>43688</v>
      </c>
      <c r="Q7" s="39">
        <f t="shared" ca="1" si="0"/>
        <v>43689</v>
      </c>
      <c r="R7" s="39">
        <f t="shared" ca="1" si="0"/>
        <v>43690</v>
      </c>
      <c r="S7" s="39">
        <f t="shared" ca="1" si="0"/>
        <v>43691</v>
      </c>
      <c r="T7" s="39">
        <f t="shared" ca="1" si="0"/>
        <v>43692</v>
      </c>
      <c r="U7" s="39">
        <f t="shared" ca="1" si="0"/>
        <v>43693</v>
      </c>
      <c r="V7" s="39">
        <f t="shared" ca="1" si="0"/>
        <v>43694</v>
      </c>
    </row>
    <row r="8" spans="1:22" ht="15" thickBot="1" x14ac:dyDescent="0.4">
      <c r="A8" s="47" t="s">
        <v>19</v>
      </c>
      <c r="B8" s="48"/>
      <c r="C8" s="49"/>
      <c r="D8" s="50">
        <f>D6+4/24</f>
        <v>0.41666666666666663</v>
      </c>
      <c r="E8" s="51"/>
      <c r="F8" s="52"/>
      <c r="G8" s="3"/>
      <c r="H8" s="3"/>
      <c r="I8" s="3"/>
      <c r="J8" s="3"/>
      <c r="K8" s="38"/>
      <c r="L8" s="3"/>
      <c r="M8" s="3"/>
      <c r="N8" s="3"/>
      <c r="O8" s="5"/>
      <c r="P8" s="39">
        <f t="shared" ca="1" si="0"/>
        <v>43695</v>
      </c>
      <c r="Q8" s="39">
        <f t="shared" ca="1" si="0"/>
        <v>43696</v>
      </c>
      <c r="R8" s="39">
        <f t="shared" ca="1" si="0"/>
        <v>43697</v>
      </c>
      <c r="S8" s="39">
        <f t="shared" ca="1" si="0"/>
        <v>43698</v>
      </c>
      <c r="T8" s="39">
        <f t="shared" ca="1" si="0"/>
        <v>43699</v>
      </c>
      <c r="U8" s="39">
        <f t="shared" ca="1" si="0"/>
        <v>43700</v>
      </c>
      <c r="V8" s="39">
        <f t="shared" ca="1" si="0"/>
        <v>43701</v>
      </c>
    </row>
    <row r="9" spans="1:22" ht="15" thickBot="1" x14ac:dyDescent="0.4">
      <c r="A9" s="3"/>
      <c r="B9" s="3"/>
      <c r="C9" s="3"/>
      <c r="D9" s="3"/>
      <c r="E9" s="53"/>
      <c r="F9" s="3"/>
      <c r="G9" s="3"/>
      <c r="H9" s="3"/>
      <c r="I9" s="3"/>
      <c r="J9" s="3"/>
      <c r="K9" s="3"/>
      <c r="L9" s="3"/>
      <c r="M9" s="3"/>
      <c r="N9" s="3"/>
      <c r="O9" s="5"/>
      <c r="P9" s="39">
        <f t="shared" ca="1" si="0"/>
        <v>43702</v>
      </c>
      <c r="Q9" s="39">
        <f t="shared" ca="1" si="0"/>
        <v>43703</v>
      </c>
      <c r="R9" s="39">
        <f t="shared" ca="1" si="0"/>
        <v>43704</v>
      </c>
      <c r="S9" s="39">
        <f t="shared" ca="1" si="0"/>
        <v>43705</v>
      </c>
      <c r="T9" s="39">
        <f t="shared" ca="1" si="0"/>
        <v>43706</v>
      </c>
      <c r="U9" s="39">
        <f t="shared" ca="1" si="0"/>
        <v>43707</v>
      </c>
      <c r="V9" s="39">
        <f t="shared" ca="1" si="0"/>
        <v>43708</v>
      </c>
    </row>
    <row r="10" spans="1:22" x14ac:dyDescent="0.35">
      <c r="A10" s="54" t="s">
        <v>20</v>
      </c>
      <c r="B10" s="55"/>
      <c r="C10" s="55"/>
      <c r="D10" s="56"/>
      <c r="E10" s="56"/>
      <c r="F10" s="57" t="s">
        <v>21</v>
      </c>
      <c r="G10" s="56"/>
      <c r="H10" s="56"/>
      <c r="I10" s="56" t="s">
        <v>22</v>
      </c>
      <c r="J10" s="56"/>
      <c r="K10" s="56"/>
      <c r="L10" s="58"/>
      <c r="M10" s="59" t="s">
        <v>23</v>
      </c>
      <c r="N10" s="60"/>
      <c r="O10" s="5"/>
      <c r="P10" s="39" t="str">
        <f t="shared" ca="1" si="0"/>
        <v/>
      </c>
      <c r="Q10" s="39" t="str">
        <f t="shared" ca="1" si="0"/>
        <v/>
      </c>
      <c r="R10" s="39" t="str">
        <f t="shared" ca="1" si="0"/>
        <v/>
      </c>
      <c r="S10" s="39" t="str">
        <f t="shared" ca="1" si="0"/>
        <v/>
      </c>
      <c r="T10" s="39" t="str">
        <f t="shared" ca="1" si="0"/>
        <v/>
      </c>
      <c r="U10" s="39" t="str">
        <f t="shared" ca="1" si="0"/>
        <v/>
      </c>
      <c r="V10" s="39" t="str">
        <f t="shared" ca="1" si="0"/>
        <v/>
      </c>
    </row>
    <row r="11" spans="1:22" ht="33" customHeight="1" x14ac:dyDescent="0.35">
      <c r="A11" s="61" t="s">
        <v>24</v>
      </c>
      <c r="B11" s="62"/>
      <c r="C11" s="63" t="s">
        <v>25</v>
      </c>
      <c r="D11" s="64" t="s">
        <v>26</v>
      </c>
      <c r="E11" s="63" t="s">
        <v>27</v>
      </c>
      <c r="F11" s="65"/>
      <c r="G11" s="63" t="s">
        <v>26</v>
      </c>
      <c r="H11" s="66" t="s">
        <v>27</v>
      </c>
      <c r="I11" s="67" t="s">
        <v>28</v>
      </c>
      <c r="J11" s="67" t="s">
        <v>29</v>
      </c>
      <c r="K11" s="67" t="s">
        <v>30</v>
      </c>
      <c r="L11" s="68" t="s">
        <v>31</v>
      </c>
      <c r="M11" s="69"/>
      <c r="N11" s="70"/>
      <c r="O11" s="5"/>
      <c r="P11" s="71"/>
      <c r="Q11" s="71"/>
      <c r="R11" s="71"/>
      <c r="S11" s="71"/>
      <c r="T11" s="71"/>
      <c r="U11" s="71"/>
      <c r="V11" s="71"/>
    </row>
    <row r="12" spans="1:22" ht="1.5" customHeight="1" x14ac:dyDescent="0.35">
      <c r="A12" s="61"/>
      <c r="B12" s="62"/>
      <c r="C12" s="63"/>
      <c r="D12" s="64"/>
      <c r="E12" s="63"/>
      <c r="F12" s="72"/>
      <c r="G12" s="63"/>
      <c r="H12" s="66"/>
      <c r="I12" s="73"/>
      <c r="J12" s="74"/>
      <c r="K12" s="75"/>
      <c r="L12" s="68"/>
      <c r="M12" s="76"/>
      <c r="N12" s="77"/>
      <c r="O12" s="5"/>
      <c r="P12" s="71"/>
      <c r="Q12" s="71"/>
      <c r="R12" s="71"/>
      <c r="S12" s="71"/>
      <c r="T12" s="71"/>
      <c r="U12" s="71"/>
      <c r="V12" s="71"/>
    </row>
    <row r="13" spans="1:22" ht="15.75" customHeight="1" x14ac:dyDescent="0.35">
      <c r="A13" s="78" t="s">
        <v>32</v>
      </c>
      <c r="B13" s="79"/>
      <c r="C13" s="80">
        <f>D4</f>
        <v>43728</v>
      </c>
      <c r="D13" s="81"/>
      <c r="E13" s="81"/>
      <c r="F13" s="82"/>
      <c r="G13" s="81"/>
      <c r="H13" s="83"/>
      <c r="I13" s="84">
        <f t="shared" ref="I13:I20" si="1">ROUND(IF((OR(D13="",E13="")),0,IF((E13&lt;D13),((MROUND(E13,"0:15")-MROUND(D13,"0:15"))*24)+24,(MROUND(E13,"0:15")-MROUND(D13,"0:15"))*24))+IF((OR(G13="",H13="")),0,IF((H13&lt;G13),((MROUND(H13,"0:15")-MROUND(G13,"0:15"))*24)+24,(MROUND(H13,"0:15")-MROUND(G13,"0:15"))*24)),2)</f>
        <v>0</v>
      </c>
      <c r="J13" s="85">
        <f>I13-K13</f>
        <v>0</v>
      </c>
      <c r="K13" s="86">
        <f>ROUND(MAX(IF($T$34,MAX(0,SUM(J$12:J12)+I13-$R$34),0),IF($T$33,IF(I13&gt;$R$33,I13-$R$33,0),0)),2)</f>
        <v>0</v>
      </c>
      <c r="L13" s="87"/>
      <c r="M13" s="88"/>
      <c r="N13" s="89"/>
      <c r="O13" s="5"/>
      <c r="P13" s="8">
        <f ca="1">YEAR(TODAY())</f>
        <v>2019</v>
      </c>
      <c r="Q13" s="9"/>
      <c r="R13" s="10"/>
      <c r="S13" s="10"/>
      <c r="T13" s="11" t="s">
        <v>1</v>
      </c>
      <c r="U13" s="8">
        <f ca="1">MONTH(TODAY())</f>
        <v>9</v>
      </c>
      <c r="V13" s="9"/>
    </row>
    <row r="14" spans="1:22" ht="15.75" customHeight="1" x14ac:dyDescent="0.35">
      <c r="A14" s="78" t="s">
        <v>33</v>
      </c>
      <c r="B14" s="79"/>
      <c r="C14" s="90">
        <f t="shared" ref="C14:C20" si="2">C13+1</f>
        <v>43729</v>
      </c>
      <c r="D14" s="81"/>
      <c r="E14" s="81"/>
      <c r="F14" s="82"/>
      <c r="G14" s="81"/>
      <c r="H14" s="83"/>
      <c r="I14" s="84">
        <f t="shared" si="1"/>
        <v>0</v>
      </c>
      <c r="J14" s="85">
        <f t="shared" ref="J14:J20" si="3">I14-K14</f>
        <v>0</v>
      </c>
      <c r="K14" s="86">
        <f>ROUND(MAX(IF($T$34,MAX(0,SUM(J$12:J13)+I14-$R$34),0),IF($T$33,IF(I14&gt;$R$33,I14-$R$33,0),0)),2)</f>
        <v>0</v>
      </c>
      <c r="L14" s="87"/>
      <c r="M14" s="88"/>
      <c r="N14" s="91"/>
      <c r="O14" s="5"/>
      <c r="P14" s="21">
        <f ca="1">DATE(P13,U13,1)</f>
        <v>43709</v>
      </c>
      <c r="Q14" s="22"/>
      <c r="R14" s="22"/>
      <c r="S14" s="22"/>
      <c r="T14" s="22"/>
      <c r="U14" s="22"/>
      <c r="V14" s="9"/>
    </row>
    <row r="15" spans="1:22" ht="15.75" customHeight="1" x14ac:dyDescent="0.35">
      <c r="A15" s="78" t="s">
        <v>34</v>
      </c>
      <c r="B15" s="79"/>
      <c r="C15" s="90">
        <f t="shared" si="2"/>
        <v>43730</v>
      </c>
      <c r="D15" s="81"/>
      <c r="E15" s="81"/>
      <c r="F15" s="82"/>
      <c r="G15" s="81"/>
      <c r="H15" s="83"/>
      <c r="I15" s="84">
        <f t="shared" si="1"/>
        <v>0</v>
      </c>
      <c r="J15" s="85">
        <f t="shared" si="3"/>
        <v>0</v>
      </c>
      <c r="K15" s="86">
        <f>ROUND(MAX(IF($T$34,MAX(0,SUM(J$12:J14)+I15-$R$34),0),IF($T$33,IF(I15&gt;$R$33,I15-$R$33,0),0)),2)</f>
        <v>0</v>
      </c>
      <c r="L15" s="87"/>
      <c r="M15" s="88"/>
      <c r="N15" s="91"/>
      <c r="O15" s="5"/>
      <c r="P15" s="32" t="s">
        <v>6</v>
      </c>
      <c r="Q15" s="33" t="s">
        <v>7</v>
      </c>
      <c r="R15" s="33" t="s">
        <v>8</v>
      </c>
      <c r="S15" s="33" t="s">
        <v>9</v>
      </c>
      <c r="T15" s="33" t="s">
        <v>10</v>
      </c>
      <c r="U15" s="33" t="s">
        <v>11</v>
      </c>
      <c r="V15" s="34" t="s">
        <v>12</v>
      </c>
    </row>
    <row r="16" spans="1:22" ht="15.75" customHeight="1" x14ac:dyDescent="0.35">
      <c r="A16" s="78" t="s">
        <v>35</v>
      </c>
      <c r="B16" s="79"/>
      <c r="C16" s="90">
        <f t="shared" si="2"/>
        <v>43731</v>
      </c>
      <c r="D16" s="81"/>
      <c r="E16" s="81"/>
      <c r="F16" s="82"/>
      <c r="G16" s="81"/>
      <c r="H16" s="83"/>
      <c r="I16" s="84">
        <f t="shared" si="1"/>
        <v>0</v>
      </c>
      <c r="J16" s="85">
        <f t="shared" si="3"/>
        <v>0</v>
      </c>
      <c r="K16" s="86">
        <f>ROUND(MAX(IF($T$34,MAX(0,SUM(J$12:J15)+I16-$R$34),0),IF($T$33,IF(I16&gt;$R$33,I16-$R$33,0),0)),2)</f>
        <v>0</v>
      </c>
      <c r="L16" s="87"/>
      <c r="M16" s="88"/>
      <c r="N16" s="91"/>
      <c r="O16" s="5"/>
      <c r="P16" s="39">
        <f t="shared" ref="P16:V21" ca="1" si="4">IF(MONTH($P$14)&lt;&gt;MONTH($P$14-WEEKDAY($P$14,1)+(ROW(P16)-ROW($P$16))*7+(COLUMN(P16)-COLUMN($P$16)+1)),"",$P$14-WEEKDAY($P$14,1)+(ROW(P16)-ROW($P$16))*7+(COLUMN(P16)-COLUMN($P$16)+1))</f>
        <v>43709</v>
      </c>
      <c r="Q16" s="39">
        <f t="shared" ca="1" si="4"/>
        <v>43710</v>
      </c>
      <c r="R16" s="39">
        <f t="shared" ca="1" si="4"/>
        <v>43711</v>
      </c>
      <c r="S16" s="39">
        <f t="shared" ca="1" si="4"/>
        <v>43712</v>
      </c>
      <c r="T16" s="39">
        <f t="shared" ca="1" si="4"/>
        <v>43713</v>
      </c>
      <c r="U16" s="39">
        <f t="shared" ca="1" si="4"/>
        <v>43714</v>
      </c>
      <c r="V16" s="39">
        <f t="shared" ca="1" si="4"/>
        <v>43715</v>
      </c>
    </row>
    <row r="17" spans="1:22" ht="15.75" customHeight="1" x14ac:dyDescent="0.35">
      <c r="A17" s="78" t="s">
        <v>36</v>
      </c>
      <c r="B17" s="79"/>
      <c r="C17" s="90">
        <f t="shared" si="2"/>
        <v>43732</v>
      </c>
      <c r="D17" s="81"/>
      <c r="E17" s="81"/>
      <c r="F17" s="82"/>
      <c r="G17" s="81"/>
      <c r="H17" s="83"/>
      <c r="I17" s="84">
        <f t="shared" si="1"/>
        <v>0</v>
      </c>
      <c r="J17" s="85">
        <f t="shared" si="3"/>
        <v>0</v>
      </c>
      <c r="K17" s="86">
        <f>ROUND(MAX(IF($T$34,MAX(0,SUM(J$12:J16)+I17-$R$34),0),IF($T$33,IF(I17&gt;$R$33,I17-$R$33,0),0)),2)</f>
        <v>0</v>
      </c>
      <c r="L17" s="87"/>
      <c r="M17" s="88"/>
      <c r="N17" s="91"/>
      <c r="O17" s="5"/>
      <c r="P17" s="39">
        <f t="shared" ca="1" si="4"/>
        <v>43716</v>
      </c>
      <c r="Q17" s="39">
        <f t="shared" ca="1" si="4"/>
        <v>43717</v>
      </c>
      <c r="R17" s="39">
        <f t="shared" ca="1" si="4"/>
        <v>43718</v>
      </c>
      <c r="S17" s="39">
        <f t="shared" ca="1" si="4"/>
        <v>43719</v>
      </c>
      <c r="T17" s="39">
        <f t="shared" ca="1" si="4"/>
        <v>43720</v>
      </c>
      <c r="U17" s="39">
        <f t="shared" ca="1" si="4"/>
        <v>43721</v>
      </c>
      <c r="V17" s="39">
        <f t="shared" ca="1" si="4"/>
        <v>43722</v>
      </c>
    </row>
    <row r="18" spans="1:22" ht="15.75" customHeight="1" x14ac:dyDescent="0.35">
      <c r="A18" s="78" t="s">
        <v>37</v>
      </c>
      <c r="B18" s="79"/>
      <c r="C18" s="90">
        <f t="shared" si="2"/>
        <v>43733</v>
      </c>
      <c r="D18" s="81"/>
      <c r="E18" s="81"/>
      <c r="F18" s="82"/>
      <c r="G18" s="81"/>
      <c r="H18" s="83"/>
      <c r="I18" s="84">
        <f t="shared" si="1"/>
        <v>0</v>
      </c>
      <c r="J18" s="85">
        <f t="shared" si="3"/>
        <v>0</v>
      </c>
      <c r="K18" s="86">
        <f>ROUND(MAX(IF($T$34,MAX(0,SUM(J$12:J17)+I18-$R$34),0),IF($T$33,IF(I18&gt;$R$33,I18-$R$33,0),0)),2)</f>
        <v>0</v>
      </c>
      <c r="L18" s="87"/>
      <c r="M18" s="88"/>
      <c r="N18" s="91"/>
      <c r="O18" s="5"/>
      <c r="P18" s="39">
        <f t="shared" ca="1" si="4"/>
        <v>43723</v>
      </c>
      <c r="Q18" s="39">
        <f t="shared" ca="1" si="4"/>
        <v>43724</v>
      </c>
      <c r="R18" s="39">
        <f t="shared" ca="1" si="4"/>
        <v>43725</v>
      </c>
      <c r="S18" s="39">
        <f t="shared" ca="1" si="4"/>
        <v>43726</v>
      </c>
      <c r="T18" s="39">
        <f t="shared" ca="1" si="4"/>
        <v>43727</v>
      </c>
      <c r="U18" s="39">
        <f t="shared" ca="1" si="4"/>
        <v>43728</v>
      </c>
      <c r="V18" s="39">
        <f t="shared" ca="1" si="4"/>
        <v>43729</v>
      </c>
    </row>
    <row r="19" spans="1:22" ht="15.75" customHeight="1" x14ac:dyDescent="0.35">
      <c r="A19" s="78" t="s">
        <v>38</v>
      </c>
      <c r="B19" s="79"/>
      <c r="C19" s="90">
        <f t="shared" si="2"/>
        <v>43734</v>
      </c>
      <c r="D19" s="81"/>
      <c r="E19" s="81"/>
      <c r="F19" s="82"/>
      <c r="G19" s="81"/>
      <c r="H19" s="83"/>
      <c r="I19" s="84">
        <f t="shared" si="1"/>
        <v>0</v>
      </c>
      <c r="J19" s="85">
        <f t="shared" si="3"/>
        <v>0</v>
      </c>
      <c r="K19" s="86">
        <f>ROUND(MAX(IF($T$34,MAX(0,SUM(J$12:J18)+I19-$R$34),0),IF($T$33,IF(I19&gt;$R$33,I19-$R$33,0),0)),2)</f>
        <v>0</v>
      </c>
      <c r="L19" s="87"/>
      <c r="M19" s="88"/>
      <c r="N19" s="91"/>
      <c r="O19" s="5"/>
      <c r="P19" s="39">
        <f t="shared" ca="1" si="4"/>
        <v>43730</v>
      </c>
      <c r="Q19" s="39">
        <f t="shared" ca="1" si="4"/>
        <v>43731</v>
      </c>
      <c r="R19" s="39">
        <f t="shared" ca="1" si="4"/>
        <v>43732</v>
      </c>
      <c r="S19" s="39">
        <f t="shared" ca="1" si="4"/>
        <v>43733</v>
      </c>
      <c r="T19" s="39">
        <f t="shared" ca="1" si="4"/>
        <v>43734</v>
      </c>
      <c r="U19" s="39">
        <f t="shared" ca="1" si="4"/>
        <v>43735</v>
      </c>
      <c r="V19" s="39">
        <f t="shared" ca="1" si="4"/>
        <v>43736</v>
      </c>
    </row>
    <row r="20" spans="1:22" ht="15.75" customHeight="1" x14ac:dyDescent="0.35">
      <c r="A20" s="78" t="s">
        <v>39</v>
      </c>
      <c r="B20" s="79"/>
      <c r="C20" s="90">
        <f t="shared" si="2"/>
        <v>43735</v>
      </c>
      <c r="D20" s="81"/>
      <c r="E20" s="81"/>
      <c r="F20" s="82"/>
      <c r="G20" s="81"/>
      <c r="H20" s="81"/>
      <c r="I20" s="84">
        <f t="shared" si="1"/>
        <v>0</v>
      </c>
      <c r="J20" s="85">
        <f t="shared" si="3"/>
        <v>0</v>
      </c>
      <c r="K20" s="86">
        <f>ROUND(MAX(IF($T$34,MAX(0,SUM(J$12:J19)+I20-$R$34),0),IF($T$33,IF(I20&gt;$R$33,I20-$R$33,0),0)),2)</f>
        <v>0</v>
      </c>
      <c r="L20" s="87"/>
      <c r="M20" s="88"/>
      <c r="N20" s="91"/>
      <c r="O20" s="5"/>
      <c r="P20" s="39">
        <f t="shared" ca="1" si="4"/>
        <v>43737</v>
      </c>
      <c r="Q20" s="39">
        <f t="shared" ca="1" si="4"/>
        <v>43738</v>
      </c>
      <c r="R20" s="39" t="str">
        <f t="shared" ca="1" si="4"/>
        <v/>
      </c>
      <c r="S20" s="39" t="str">
        <f t="shared" ca="1" si="4"/>
        <v/>
      </c>
      <c r="T20" s="39" t="str">
        <f t="shared" ca="1" si="4"/>
        <v/>
      </c>
      <c r="U20" s="39" t="str">
        <f t="shared" ca="1" si="4"/>
        <v/>
      </c>
      <c r="V20" s="39" t="str">
        <f t="shared" ca="1" si="4"/>
        <v/>
      </c>
    </row>
    <row r="21" spans="1:22" ht="18.5" x14ac:dyDescent="0.45">
      <c r="A21" s="92"/>
      <c r="B21" s="93"/>
      <c r="C21" s="93"/>
      <c r="D21" s="94"/>
      <c r="E21" s="95"/>
      <c r="F21" s="3"/>
      <c r="G21" s="96"/>
      <c r="H21" s="97"/>
      <c r="I21" s="98">
        <f>SUM(I13:I20)</f>
        <v>0</v>
      </c>
      <c r="J21" s="99">
        <f>SUM(J13:J20)</f>
        <v>0</v>
      </c>
      <c r="K21" s="100">
        <f>SUM(K13:K20)</f>
        <v>0</v>
      </c>
      <c r="L21" s="100">
        <f>SUM(L13:L20)</f>
        <v>0</v>
      </c>
      <c r="M21" s="69"/>
      <c r="N21" s="70"/>
      <c r="O21" s="5"/>
      <c r="P21" s="39" t="str">
        <f t="shared" ca="1" si="4"/>
        <v/>
      </c>
      <c r="Q21" s="39" t="str">
        <f t="shared" ca="1" si="4"/>
        <v/>
      </c>
      <c r="R21" s="39" t="str">
        <f t="shared" ca="1" si="4"/>
        <v/>
      </c>
      <c r="S21" s="39" t="str">
        <f t="shared" ca="1" si="4"/>
        <v/>
      </c>
      <c r="T21" s="39" t="str">
        <f t="shared" ca="1" si="4"/>
        <v/>
      </c>
      <c r="U21" s="39" t="str">
        <f t="shared" ca="1" si="4"/>
        <v/>
      </c>
      <c r="V21" s="39" t="str">
        <f t="shared" ca="1" si="4"/>
        <v/>
      </c>
    </row>
    <row r="22" spans="1:22" ht="15" thickBot="1" x14ac:dyDescent="0.4">
      <c r="A22" s="101"/>
      <c r="B22" s="102"/>
      <c r="C22" s="102"/>
      <c r="D22" s="102"/>
      <c r="E22" s="103"/>
      <c r="F22" s="102"/>
      <c r="G22" s="102"/>
      <c r="H22" s="102"/>
      <c r="I22" s="102"/>
      <c r="J22" s="102"/>
      <c r="K22" s="102"/>
      <c r="L22" s="102"/>
      <c r="M22" s="103"/>
      <c r="N22" s="104"/>
      <c r="O22" s="5"/>
      <c r="P22" s="71"/>
      <c r="Q22" s="71"/>
      <c r="R22" s="71"/>
      <c r="S22" s="71"/>
      <c r="T22" s="71"/>
      <c r="U22" s="71"/>
      <c r="V22" s="71"/>
    </row>
    <row r="23" spans="1:22" ht="15" thickBot="1" x14ac:dyDescent="0.4">
      <c r="A23" s="105" t="s">
        <v>40</v>
      </c>
      <c r="B23" s="106"/>
      <c r="C23" s="106"/>
      <c r="D23" s="106"/>
      <c r="E23" s="106"/>
      <c r="F23" s="106"/>
      <c r="G23" s="106"/>
      <c r="H23" s="106"/>
      <c r="I23" s="106"/>
      <c r="J23" s="106"/>
      <c r="K23" s="106"/>
      <c r="L23" s="106"/>
      <c r="M23" s="106"/>
      <c r="N23" s="107"/>
      <c r="O23" s="5"/>
      <c r="P23" s="8">
        <f ca="1">YEAR(EOMONTH(P14,1))</f>
        <v>2019</v>
      </c>
      <c r="Q23" s="9"/>
      <c r="R23" s="10"/>
      <c r="S23" s="10"/>
      <c r="T23" s="11" t="s">
        <v>1</v>
      </c>
      <c r="U23" s="12">
        <f ca="1">MONTH(EOMONTH(P14,1))</f>
        <v>10</v>
      </c>
      <c r="V23" s="9"/>
    </row>
    <row r="24" spans="1:22" ht="15.75" customHeight="1" x14ac:dyDescent="0.35">
      <c r="A24" s="108" t="s">
        <v>41</v>
      </c>
      <c r="B24" s="109"/>
      <c r="C24" s="109"/>
      <c r="D24" s="109"/>
      <c r="E24" s="109"/>
      <c r="F24" s="109"/>
      <c r="G24" s="109"/>
      <c r="H24" s="109"/>
      <c r="I24" s="109"/>
      <c r="J24" s="109"/>
      <c r="K24" s="109"/>
      <c r="L24" s="109"/>
      <c r="M24" s="109"/>
      <c r="N24" s="110"/>
      <c r="O24" s="5"/>
      <c r="P24" s="21">
        <f ca="1">DATE(P23,U23,1)</f>
        <v>43739</v>
      </c>
      <c r="Q24" s="22"/>
      <c r="R24" s="22"/>
      <c r="S24" s="22"/>
      <c r="T24" s="22"/>
      <c r="U24" s="22"/>
      <c r="V24" s="9"/>
    </row>
    <row r="25" spans="1:22" ht="15.75" customHeight="1" x14ac:dyDescent="0.35">
      <c r="A25" s="111" t="s">
        <v>42</v>
      </c>
      <c r="B25" s="112"/>
      <c r="C25" s="112"/>
      <c r="D25" s="112"/>
      <c r="E25" s="112"/>
      <c r="F25" s="112"/>
      <c r="G25" s="112"/>
      <c r="H25" s="112"/>
      <c r="I25" s="112"/>
      <c r="J25" s="112"/>
      <c r="K25" s="112"/>
      <c r="L25" s="112"/>
      <c r="M25" s="112"/>
      <c r="N25" s="113"/>
      <c r="O25" s="5"/>
      <c r="P25" s="32" t="s">
        <v>6</v>
      </c>
      <c r="Q25" s="33" t="s">
        <v>7</v>
      </c>
      <c r="R25" s="33" t="s">
        <v>8</v>
      </c>
      <c r="S25" s="33" t="s">
        <v>9</v>
      </c>
      <c r="T25" s="33" t="s">
        <v>10</v>
      </c>
      <c r="U25" s="33" t="s">
        <v>11</v>
      </c>
      <c r="V25" s="34" t="s">
        <v>12</v>
      </c>
    </row>
    <row r="26" spans="1:22" s="3" customFormat="1" ht="15.75" customHeight="1" thickBot="1" x14ac:dyDescent="0.4">
      <c r="A26" s="111" t="s">
        <v>43</v>
      </c>
      <c r="B26" s="112"/>
      <c r="C26" s="112"/>
      <c r="D26" s="112"/>
      <c r="E26" s="112"/>
      <c r="F26" s="112"/>
      <c r="G26" s="112"/>
      <c r="H26" s="112"/>
      <c r="I26" s="112"/>
      <c r="J26" s="112"/>
      <c r="K26" s="112"/>
      <c r="L26" s="112"/>
      <c r="M26" s="112"/>
      <c r="N26" s="113"/>
      <c r="O26" s="5"/>
      <c r="P26" s="114" t="str">
        <f t="shared" ref="P26:V31" ca="1" si="5">IF(MONTH($P$24)&lt;&gt;MONTH($P$24-WEEKDAY($P$24,1)+(ROW(P26)-ROW($P$26))*7+(COLUMN(P26)-COLUMN($P$26)+1)),"",$P$24-WEEKDAY($P$24,1)+(ROW(P26)-ROW($P$26))*7+(COLUMN(P26)-COLUMN($P$26)+1))</f>
        <v/>
      </c>
      <c r="Q26" s="114" t="str">
        <f t="shared" ca="1" si="5"/>
        <v/>
      </c>
      <c r="R26" s="114">
        <f t="shared" ca="1" si="5"/>
        <v>43739</v>
      </c>
      <c r="S26" s="114">
        <f t="shared" ca="1" si="5"/>
        <v>43740</v>
      </c>
      <c r="T26" s="114">
        <f t="shared" ca="1" si="5"/>
        <v>43741</v>
      </c>
      <c r="U26" s="114">
        <f t="shared" ca="1" si="5"/>
        <v>43742</v>
      </c>
      <c r="V26" s="114">
        <f t="shared" ca="1" si="5"/>
        <v>43743</v>
      </c>
    </row>
    <row r="27" spans="1:22" s="3" customFormat="1" ht="15.75" customHeight="1" thickBot="1" x14ac:dyDescent="0.4">
      <c r="A27" s="115" t="s">
        <v>44</v>
      </c>
      <c r="B27" s="116"/>
      <c r="C27" s="116"/>
      <c r="D27" s="116"/>
      <c r="E27" s="116"/>
      <c r="F27" s="116"/>
      <c r="G27" s="116"/>
      <c r="H27" s="116"/>
      <c r="I27" s="117"/>
      <c r="J27" s="118" t="s">
        <v>45</v>
      </c>
      <c r="K27" s="119"/>
      <c r="L27" s="119"/>
      <c r="M27" s="119"/>
      <c r="N27" s="120"/>
      <c r="O27" s="5"/>
      <c r="P27" s="114">
        <f t="shared" ca="1" si="5"/>
        <v>43744</v>
      </c>
      <c r="Q27" s="114">
        <f t="shared" ca="1" si="5"/>
        <v>43745</v>
      </c>
      <c r="R27" s="114">
        <f t="shared" ca="1" si="5"/>
        <v>43746</v>
      </c>
      <c r="S27" s="114">
        <f t="shared" ca="1" si="5"/>
        <v>43747</v>
      </c>
      <c r="T27" s="114">
        <f t="shared" ca="1" si="5"/>
        <v>43748</v>
      </c>
      <c r="U27" s="114">
        <f t="shared" ca="1" si="5"/>
        <v>43749</v>
      </c>
      <c r="V27" s="114">
        <f t="shared" ca="1" si="5"/>
        <v>43750</v>
      </c>
    </row>
    <row r="28" spans="1:22" s="3" customFormat="1" ht="15.75" customHeight="1" x14ac:dyDescent="0.35">
      <c r="A28" s="121"/>
      <c r="B28" s="116"/>
      <c r="C28" s="116"/>
      <c r="D28" s="116"/>
      <c r="E28" s="116"/>
      <c r="F28" s="116"/>
      <c r="G28" s="116"/>
      <c r="H28" s="116"/>
      <c r="I28" s="117"/>
      <c r="J28" s="122" t="s">
        <v>46</v>
      </c>
      <c r="K28" s="123"/>
      <c r="L28" s="123"/>
      <c r="M28" s="123"/>
      <c r="N28" s="124"/>
      <c r="O28" s="5"/>
      <c r="P28" s="114">
        <f t="shared" ca="1" si="5"/>
        <v>43751</v>
      </c>
      <c r="Q28" s="114">
        <f t="shared" ca="1" si="5"/>
        <v>43752</v>
      </c>
      <c r="R28" s="114">
        <f t="shared" ca="1" si="5"/>
        <v>43753</v>
      </c>
      <c r="S28" s="114">
        <f t="shared" ca="1" si="5"/>
        <v>43754</v>
      </c>
      <c r="T28" s="114">
        <f t="shared" ca="1" si="5"/>
        <v>43755</v>
      </c>
      <c r="U28" s="114">
        <f t="shared" ca="1" si="5"/>
        <v>43756</v>
      </c>
      <c r="V28" s="114">
        <f t="shared" ca="1" si="5"/>
        <v>43757</v>
      </c>
    </row>
    <row r="29" spans="1:22" s="3" customFormat="1" ht="16.5" customHeight="1" x14ac:dyDescent="0.35">
      <c r="A29" s="121"/>
      <c r="B29" s="116"/>
      <c r="C29" s="116"/>
      <c r="D29" s="116"/>
      <c r="E29" s="116"/>
      <c r="F29" s="116"/>
      <c r="G29" s="116"/>
      <c r="H29" s="116"/>
      <c r="I29" s="117"/>
      <c r="J29" s="125" t="s">
        <v>47</v>
      </c>
      <c r="K29" s="126"/>
      <c r="L29" s="126"/>
      <c r="M29" s="126"/>
      <c r="N29" s="127"/>
      <c r="O29" s="5"/>
      <c r="P29" s="114">
        <f t="shared" ca="1" si="5"/>
        <v>43758</v>
      </c>
      <c r="Q29" s="114">
        <f t="shared" ca="1" si="5"/>
        <v>43759</v>
      </c>
      <c r="R29" s="114">
        <f t="shared" ca="1" si="5"/>
        <v>43760</v>
      </c>
      <c r="S29" s="114">
        <f t="shared" ca="1" si="5"/>
        <v>43761</v>
      </c>
      <c r="T29" s="114">
        <f t="shared" ca="1" si="5"/>
        <v>43762</v>
      </c>
      <c r="U29" s="114">
        <f t="shared" ca="1" si="5"/>
        <v>43763</v>
      </c>
      <c r="V29" s="114">
        <f t="shared" ca="1" si="5"/>
        <v>43764</v>
      </c>
    </row>
    <row r="30" spans="1:22" s="3" customFormat="1" ht="15.75" customHeight="1" x14ac:dyDescent="0.35">
      <c r="A30" s="121"/>
      <c r="B30" s="116"/>
      <c r="C30" s="116"/>
      <c r="D30" s="116"/>
      <c r="E30" s="116"/>
      <c r="F30" s="116"/>
      <c r="G30" s="116"/>
      <c r="H30" s="116"/>
      <c r="I30" s="117"/>
      <c r="J30" s="125"/>
      <c r="K30" s="126"/>
      <c r="L30" s="126"/>
      <c r="M30" s="126"/>
      <c r="N30" s="127"/>
      <c r="O30" s="5"/>
      <c r="P30" s="114">
        <f t="shared" ca="1" si="5"/>
        <v>43765</v>
      </c>
      <c r="Q30" s="114">
        <f t="shared" ca="1" si="5"/>
        <v>43766</v>
      </c>
      <c r="R30" s="114">
        <f t="shared" ca="1" si="5"/>
        <v>43767</v>
      </c>
      <c r="S30" s="114">
        <f t="shared" ca="1" si="5"/>
        <v>43768</v>
      </c>
      <c r="T30" s="114">
        <f t="shared" ca="1" si="5"/>
        <v>43769</v>
      </c>
      <c r="U30" s="114" t="str">
        <f t="shared" ca="1" si="5"/>
        <v/>
      </c>
      <c r="V30" s="114" t="str">
        <f t="shared" ca="1" si="5"/>
        <v/>
      </c>
    </row>
    <row r="31" spans="1:22" s="3" customFormat="1" x14ac:dyDescent="0.35">
      <c r="A31" s="121"/>
      <c r="B31" s="116"/>
      <c r="C31" s="116"/>
      <c r="D31" s="116"/>
      <c r="E31" s="116"/>
      <c r="F31" s="116"/>
      <c r="G31" s="116"/>
      <c r="H31" s="116"/>
      <c r="I31" s="117"/>
      <c r="J31" s="128"/>
      <c r="K31" s="129"/>
      <c r="L31" s="129"/>
      <c r="M31" s="129"/>
      <c r="N31" s="130"/>
      <c r="O31" s="5"/>
      <c r="P31" s="114" t="str">
        <f t="shared" ca="1" si="5"/>
        <v/>
      </c>
      <c r="Q31" s="114" t="str">
        <f t="shared" ca="1" si="5"/>
        <v/>
      </c>
      <c r="R31" s="114" t="str">
        <f t="shared" ca="1" si="5"/>
        <v/>
      </c>
      <c r="S31" s="114" t="str">
        <f t="shared" ca="1" si="5"/>
        <v/>
      </c>
      <c r="T31" s="114" t="str">
        <f t="shared" ca="1" si="5"/>
        <v/>
      </c>
      <c r="U31" s="114" t="str">
        <f t="shared" ca="1" si="5"/>
        <v/>
      </c>
      <c r="V31" s="114" t="str">
        <f t="shared" ca="1" si="5"/>
        <v/>
      </c>
    </row>
    <row r="32" spans="1:22" s="3" customFormat="1" ht="27" customHeight="1" thickBot="1" x14ac:dyDescent="0.4">
      <c r="A32" s="121"/>
      <c r="B32" s="116"/>
      <c r="C32" s="116"/>
      <c r="D32" s="116"/>
      <c r="E32" s="116"/>
      <c r="F32" s="116"/>
      <c r="G32" s="116"/>
      <c r="H32" s="116"/>
      <c r="I32" s="117"/>
      <c r="J32" s="131"/>
      <c r="N32" s="77"/>
      <c r="O32" s="5"/>
      <c r="P32" s="71"/>
      <c r="Q32" s="71"/>
      <c r="R32" s="71"/>
      <c r="S32" s="71"/>
      <c r="T32" s="71"/>
      <c r="U32" s="71"/>
      <c r="V32" s="71"/>
    </row>
    <row r="33" spans="1:22" s="3" customFormat="1" ht="15" thickBot="1" x14ac:dyDescent="0.4">
      <c r="A33" s="132"/>
      <c r="B33" s="133"/>
      <c r="C33" s="133"/>
      <c r="D33" s="134"/>
      <c r="E33" s="118" t="s">
        <v>48</v>
      </c>
      <c r="F33" s="119"/>
      <c r="G33" s="119"/>
      <c r="H33" s="119"/>
      <c r="I33" s="120"/>
      <c r="J33" s="135"/>
      <c r="K33" s="136"/>
      <c r="L33" s="137"/>
      <c r="M33" s="138"/>
      <c r="N33" s="139"/>
      <c r="O33" s="5"/>
      <c r="P33" s="71" t="s">
        <v>49</v>
      </c>
      <c r="Q33" s="71"/>
      <c r="R33" s="71">
        <v>8</v>
      </c>
      <c r="S33" s="71" t="s">
        <v>50</v>
      </c>
      <c r="T33" s="140" t="b">
        <v>0</v>
      </c>
      <c r="U33" s="140"/>
      <c r="V33" s="71"/>
    </row>
    <row r="34" spans="1:22" s="3" customFormat="1" x14ac:dyDescent="0.35">
      <c r="A34" s="141"/>
      <c r="B34" s="142"/>
      <c r="C34" s="142"/>
      <c r="D34" s="143"/>
      <c r="E34" s="144" t="s">
        <v>51</v>
      </c>
      <c r="F34" s="145"/>
      <c r="G34" s="145"/>
      <c r="H34" s="145"/>
      <c r="I34" s="146"/>
      <c r="J34" s="147"/>
      <c r="K34" s="148"/>
      <c r="L34" s="149"/>
      <c r="M34" s="150"/>
      <c r="N34" s="151"/>
      <c r="O34" s="5"/>
      <c r="P34" s="71"/>
      <c r="Q34" s="71"/>
      <c r="R34" s="71">
        <v>40</v>
      </c>
      <c r="S34" s="71" t="s">
        <v>50</v>
      </c>
      <c r="T34" s="140" t="b">
        <v>1</v>
      </c>
      <c r="U34" s="140"/>
      <c r="V34" s="71"/>
    </row>
    <row r="35" spans="1:22" s="3" customFormat="1" ht="15" thickBot="1" x14ac:dyDescent="0.4">
      <c r="A35" s="152"/>
      <c r="B35" s="153"/>
      <c r="C35" s="153"/>
      <c r="D35" s="154"/>
      <c r="E35" s="122" t="s">
        <v>52</v>
      </c>
      <c r="F35" s="155"/>
      <c r="G35" s="155"/>
      <c r="H35" s="155"/>
      <c r="I35" s="156"/>
      <c r="J35" s="157"/>
      <c r="K35" s="158"/>
      <c r="L35" s="159"/>
      <c r="M35" s="160"/>
      <c r="N35" s="161"/>
      <c r="O35" s="5"/>
      <c r="P35" s="5"/>
      <c r="Q35" s="5"/>
      <c r="R35" s="5"/>
      <c r="S35" s="5"/>
      <c r="T35" s="162"/>
      <c r="U35" s="162"/>
      <c r="V35" s="5"/>
    </row>
    <row r="36" spans="1:22" s="3" customFormat="1" ht="15" thickBot="1" x14ac:dyDescent="0.4">
      <c r="A36" s="163" t="s">
        <v>53</v>
      </c>
      <c r="B36" s="103"/>
      <c r="C36" s="103"/>
      <c r="D36" s="104"/>
      <c r="E36" s="164"/>
      <c r="F36" s="165"/>
      <c r="G36" s="166"/>
      <c r="H36" s="167"/>
      <c r="I36" s="168"/>
      <c r="J36" s="169" t="s">
        <v>54</v>
      </c>
      <c r="K36" s="170"/>
      <c r="L36" s="171"/>
      <c r="M36" s="172" t="s">
        <v>25</v>
      </c>
      <c r="N36" s="173"/>
      <c r="O36" s="5"/>
      <c r="P36" s="5"/>
      <c r="Q36" s="5"/>
      <c r="R36" s="5"/>
      <c r="S36" s="5"/>
      <c r="T36" s="5"/>
      <c r="U36" s="5"/>
      <c r="V36" s="5"/>
    </row>
    <row r="37" spans="1:22" s="3" customFormat="1" x14ac:dyDescent="0.35">
      <c r="A37" s="174"/>
      <c r="B37" s="96" t="s">
        <v>55</v>
      </c>
      <c r="C37" s="96"/>
      <c r="D37" s="175"/>
      <c r="E37" s="176"/>
      <c r="F37" s="177"/>
      <c r="G37" s="178"/>
      <c r="H37" s="179"/>
      <c r="I37" s="180"/>
      <c r="J37" s="181"/>
      <c r="K37" s="182"/>
      <c r="L37" s="183"/>
      <c r="M37" s="184"/>
      <c r="N37" s="185"/>
      <c r="O37" s="5"/>
      <c r="P37" s="5"/>
      <c r="Q37" s="5"/>
      <c r="R37" s="5"/>
      <c r="S37" s="5"/>
      <c r="T37" s="5"/>
      <c r="U37" s="5"/>
      <c r="V37" s="5"/>
    </row>
    <row r="38" spans="1:22" x14ac:dyDescent="0.35">
      <c r="A38" s="186"/>
      <c r="B38" s="93" t="s">
        <v>56</v>
      </c>
      <c r="C38" s="93"/>
      <c r="D38" s="70"/>
      <c r="E38" s="187"/>
      <c r="F38" s="188"/>
      <c r="G38" s="189"/>
      <c r="H38" s="190"/>
      <c r="I38" s="191"/>
      <c r="J38" s="187"/>
      <c r="K38" s="188"/>
      <c r="L38" s="189"/>
      <c r="M38" s="192"/>
      <c r="N38" s="193"/>
      <c r="O38" s="5"/>
    </row>
    <row r="39" spans="1:22" ht="15" thickBot="1" x14ac:dyDescent="0.4">
      <c r="A39" s="194"/>
      <c r="B39" s="103" t="s">
        <v>57</v>
      </c>
      <c r="C39" s="103"/>
      <c r="D39" s="104"/>
      <c r="E39" s="195" t="s">
        <v>58</v>
      </c>
      <c r="F39" s="196"/>
      <c r="G39" s="196"/>
      <c r="H39" s="197" t="s">
        <v>25</v>
      </c>
      <c r="I39" s="198"/>
      <c r="J39" s="199" t="s">
        <v>59</v>
      </c>
      <c r="K39" s="200"/>
      <c r="L39" s="201"/>
      <c r="M39" s="202"/>
      <c r="N39" s="203"/>
      <c r="O39" s="5"/>
    </row>
    <row r="40" spans="1:22" hidden="1" x14ac:dyDescent="0.35">
      <c r="A40" s="5"/>
      <c r="B40" s="5"/>
      <c r="C40" s="5"/>
      <c r="D40" s="5"/>
      <c r="E40" s="5"/>
      <c r="F40" s="5"/>
      <c r="G40" s="5"/>
      <c r="H40" s="5"/>
      <c r="I40" s="5"/>
      <c r="J40" s="5"/>
      <c r="K40" s="5"/>
      <c r="L40" s="5"/>
      <c r="M40" s="5"/>
      <c r="N40" s="5"/>
      <c r="O40" s="5"/>
    </row>
    <row r="41" spans="1:22" hidden="1" x14ac:dyDescent="0.35">
      <c r="A41" s="5"/>
      <c r="B41" s="5"/>
      <c r="C41" s="5"/>
      <c r="D41" s="5"/>
      <c r="E41" s="5"/>
      <c r="F41" s="5"/>
      <c r="G41" s="5"/>
      <c r="H41" s="5"/>
      <c r="I41" s="5"/>
      <c r="J41" s="5"/>
      <c r="K41" s="5"/>
      <c r="L41" s="5"/>
      <c r="M41" s="5"/>
      <c r="N41" s="5"/>
      <c r="O41" s="5"/>
    </row>
    <row r="42" spans="1:22" hidden="1" x14ac:dyDescent="0.35">
      <c r="A42" s="5"/>
      <c r="B42" s="5"/>
      <c r="C42" s="5"/>
      <c r="D42" s="5"/>
      <c r="E42" s="5"/>
      <c r="F42" s="5"/>
      <c r="G42" s="5"/>
      <c r="H42" s="5"/>
      <c r="I42" s="5"/>
      <c r="J42" s="5"/>
      <c r="K42" s="5"/>
      <c r="L42" s="5"/>
      <c r="M42" s="5"/>
      <c r="N42" s="5"/>
      <c r="O42" s="5"/>
    </row>
    <row r="43" spans="1:22" hidden="1" x14ac:dyDescent="0.35">
      <c r="A43" s="5"/>
      <c r="B43" s="5"/>
      <c r="C43" s="5"/>
      <c r="D43" s="5"/>
      <c r="E43" s="5"/>
      <c r="F43" s="5"/>
      <c r="G43" s="5"/>
      <c r="H43" s="5"/>
      <c r="I43" s="5"/>
      <c r="J43" s="5"/>
      <c r="K43" s="5"/>
      <c r="L43" s="5"/>
      <c r="M43" s="5"/>
      <c r="N43" s="5"/>
      <c r="O43" s="5"/>
    </row>
    <row r="44" spans="1:22" hidden="1" x14ac:dyDescent="0.35">
      <c r="A44" s="5"/>
      <c r="B44" s="5"/>
      <c r="C44" s="5"/>
      <c r="D44" s="5"/>
      <c r="E44" s="5"/>
      <c r="F44" s="5"/>
      <c r="G44" s="5"/>
      <c r="H44" s="5"/>
      <c r="I44" s="5"/>
      <c r="J44" s="5"/>
      <c r="K44" s="5"/>
      <c r="L44" s="5"/>
      <c r="M44" s="5"/>
      <c r="N44" s="5"/>
      <c r="O44" s="5"/>
    </row>
  </sheetData>
  <sheetProtection algorithmName="SHA-512" hashValue="DXUCNQAH3moS98KQph/p5fEgBYfEGZ2lzpejXnQL3Y0mvFAWfLXlNUJG/YfnCVOjQ7XfADV6TlZPnFx2EFMTTg==" saltValue="ZmAkxTD/aScfxrGqjRmkWw==" spinCount="100000" sheet="1" objects="1" scenarios="1"/>
  <mergeCells count="35">
    <mergeCell ref="E39:G39"/>
    <mergeCell ref="H39:I39"/>
    <mergeCell ref="J39:L39"/>
    <mergeCell ref="E33:I33"/>
    <mergeCell ref="T33:U33"/>
    <mergeCell ref="T34:U34"/>
    <mergeCell ref="E36:G38"/>
    <mergeCell ref="H36:I38"/>
    <mergeCell ref="J36:L36"/>
    <mergeCell ref="J37:L38"/>
    <mergeCell ref="P23:Q23"/>
    <mergeCell ref="U23:V23"/>
    <mergeCell ref="P24:V24"/>
    <mergeCell ref="A27:I32"/>
    <mergeCell ref="J27:N27"/>
    <mergeCell ref="J29:N30"/>
    <mergeCell ref="D10:E10"/>
    <mergeCell ref="G10:H10"/>
    <mergeCell ref="I10:K10"/>
    <mergeCell ref="P13:Q13"/>
    <mergeCell ref="U13:V13"/>
    <mergeCell ref="P14:V14"/>
    <mergeCell ref="D4:F4"/>
    <mergeCell ref="K4:N4"/>
    <mergeCell ref="D5:F5"/>
    <mergeCell ref="D6:F6"/>
    <mergeCell ref="D7:F7"/>
    <mergeCell ref="D8:F8"/>
    <mergeCell ref="K2:N2"/>
    <mergeCell ref="P2:Q2"/>
    <mergeCell ref="U2:V2"/>
    <mergeCell ref="A3:C3"/>
    <mergeCell ref="D3:F3"/>
    <mergeCell ref="K3:N3"/>
    <mergeCell ref="P3:V3"/>
  </mergeCells>
  <conditionalFormatting sqref="G13">
    <cfRule type="expression" dxfId="1" priority="2">
      <formula>AND($G$13&lt;&gt;"",$G$13&lt;$D$8)</formula>
    </cfRule>
  </conditionalFormatting>
  <conditionalFormatting sqref="D13">
    <cfRule type="expression" dxfId="0" priority="1">
      <formula>AND($D$13&lt;$D$8,$D$13&lt;&gt;"")</formula>
    </cfRule>
  </conditionalFormatting>
  <dataValidations count="9">
    <dataValidation type="custom" allowBlank="1" showInputMessage="1" showErrorMessage="1" errorTitle="Time Correction" error="Time In from lunch must be after Time Out for lunch" sqref="G20" xr:uid="{6D69D8F7-F298-48D8-B275-F2C29885DD0D}">
      <formula1>AND(G20&lt;=D8,G20&gt;E20,G20&lt;=D8)</formula1>
    </dataValidation>
    <dataValidation type="custom" allowBlank="1" showInputMessage="1" showErrorMessage="1" errorTitle="Time Correction" error="End Time for this Friday must be before your Friday Day divide time for your regular scheduled Friday" sqref="H20" xr:uid="{FD170587-6076-4660-9738-F5C0AC61CF68}">
      <formula1>H20&lt;=D8</formula1>
    </dataValidation>
    <dataValidation type="custom" allowBlank="1" showInputMessage="1" showErrorMessage="1" errorTitle="Enter a Friday Date" error="Enter a Friday Day of the Week for the first day of your work week." sqref="D4:F4" xr:uid="{08E49D94-492E-4431-B350-04451064FF3F}">
      <formula1>WEEKDAY(D4)=6</formula1>
    </dataValidation>
    <dataValidation type="custom" allowBlank="1" showInputMessage="1" showErrorMessage="1" errorTitle="Time Correction" error="Time In for the day must be less than time out for lunch" sqref="D14:D20" xr:uid="{66D357DA-9FDF-4907-ACC3-6221F27C73A7}">
      <formula1>D14&lt;E14</formula1>
    </dataValidation>
    <dataValidation type="custom" allowBlank="1" showInputMessage="1" showErrorMessage="1" errorTitle="Time Correction" error="Time out for lunch must be greater than time in for the day" sqref="E13:E19" xr:uid="{98F9C830-0122-4A1A-8CF8-17B5207B9022}">
      <formula1>E13&gt;D13</formula1>
    </dataValidation>
    <dataValidation type="custom" allowBlank="1" showInputMessage="1" showErrorMessage="1" errorTitle="Time Correction" error="Start time for this Friday must be after your Friday Day divide time for your regular scheduled Friday" sqref="G13 D13" xr:uid="{99D59D30-6414-4703-A7CE-60214E22C848}">
      <formula1>D13&gt;=A8</formula1>
    </dataValidation>
    <dataValidation type="custom" allowBlank="1" showInputMessage="1" showErrorMessage="1" errorTitle="Time Correction" error="Time out for day must be greater than time in from lunch" sqref="H13:H19" xr:uid="{CF9E7461-3319-41BA-98D7-8DD80F86CFDD}">
      <formula1>H13&gt;G13</formula1>
    </dataValidation>
    <dataValidation type="custom" allowBlank="1" showInputMessage="1" showErrorMessage="1" errorTitle="Time Correction" error="Time In from lunch must be after Time Out for lunch" sqref="G14:G19" xr:uid="{8DEA73E0-19C6-4BBE-8406-D0B4DA573262}">
      <formula1>G14&gt;E14</formula1>
    </dataValidation>
    <dataValidation type="custom" allowBlank="1" showInputMessage="1" showErrorMessage="1" errorTitle="Time Correction" error="End Time for this Friday must be before your Friday Day divide time for your regular scheduled Friday" sqref="E20" xr:uid="{511DC4EC-E454-4947-B0B6-DC5CD5815EAA}">
      <formula1>E20&lt;=D8</formula1>
    </dataValidation>
  </dataValidations>
  <hyperlinks>
    <hyperlink ref="K5" r:id="rId1" xr:uid="{41EAFE6F-5DEB-4539-8BDD-1FEB46BC88C6}"/>
  </hyperlinks>
  <printOptions horizontalCentered="1"/>
  <pageMargins left="0.25" right="0.25" top="0.5" bottom="0.5" header="0.3" footer="0.3"/>
  <pageSetup scale="85" orientation="landscape" r:id="rId2"/>
  <colBreaks count="1" manualBreakCount="1">
    <brk id="14" max="1048575" man="1"/>
  </colBreak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TimeSheet Rounded</vt:lpstr>
      <vt:lpstr>'TimeSheet Rounded'!Print_Area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Amanda</dc:creator>
  <cp:lastModifiedBy>Amanda</cp:lastModifiedBy>
  <dcterms:created xsi:type="dcterms:W3CDTF">2019-09-26T20:30:39Z</dcterms:created>
  <dcterms:modified xsi:type="dcterms:W3CDTF">2019-09-26T20:31:04Z</dcterms:modified>
</cp:coreProperties>
</file>